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ANNER GEOOBRAS\C.C 02-2019\"/>
    </mc:Choice>
  </mc:AlternateContent>
  <xr:revisionPtr revIDLastSave="0" documentId="13_ncr:1_{D3E8A941-98BA-417E-B846-57FA314643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ÇAMENTÁRIA" sheetId="1" r:id="rId1"/>
  </sheets>
  <definedNames>
    <definedName name="_xlnm.Print_Area" localSheetId="0">ORÇAMENTÁRIA!$A$1:$M$55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M24" i="1" s="1"/>
  <c r="L42" i="1" l="1"/>
  <c r="M42" i="1" s="1"/>
  <c r="L43" i="1"/>
  <c r="M43" i="1" s="1"/>
  <c r="L41" i="1" l="1"/>
  <c r="M41" i="1" s="1"/>
  <c r="L33" i="1"/>
  <c r="M33" i="1" s="1"/>
  <c r="L32" i="1"/>
  <c r="M32" i="1" s="1"/>
  <c r="L35" i="1" l="1"/>
  <c r="M35" i="1" s="1"/>
  <c r="L52" i="1" l="1"/>
  <c r="M52" i="1" s="1"/>
  <c r="L27" i="1"/>
  <c r="M27" i="1" s="1"/>
  <c r="L28" i="1"/>
  <c r="M28" i="1" s="1"/>
  <c r="M51" i="1" l="1"/>
  <c r="L23" i="1"/>
  <c r="M23" i="1" s="1"/>
  <c r="M22" i="1" s="1"/>
  <c r="L13" i="1"/>
  <c r="L15" i="1"/>
  <c r="L16" i="1"/>
  <c r="L17" i="1"/>
  <c r="L19" i="1"/>
  <c r="L20" i="1"/>
  <c r="L21" i="1"/>
  <c r="M21" i="1" s="1"/>
  <c r="L26" i="1"/>
  <c r="L29" i="1"/>
  <c r="L31" i="1"/>
  <c r="L37" i="1"/>
  <c r="L38" i="1"/>
  <c r="L40" i="1"/>
  <c r="L44" i="1"/>
  <c r="L45" i="1"/>
  <c r="L46" i="1"/>
  <c r="L47" i="1"/>
  <c r="L48" i="1"/>
  <c r="L50" i="1"/>
  <c r="L12" i="1"/>
  <c r="M12" i="1" l="1"/>
  <c r="M13" i="1"/>
  <c r="M50" i="1" l="1"/>
  <c r="M40" i="1"/>
  <c r="M44" i="1"/>
  <c r="M45" i="1"/>
  <c r="M46" i="1"/>
  <c r="M47" i="1"/>
  <c r="M48" i="1"/>
  <c r="M37" i="1"/>
  <c r="M38" i="1"/>
  <c r="M31" i="1"/>
  <c r="M30" i="1" s="1"/>
  <c r="M29" i="1"/>
  <c r="M26" i="1"/>
  <c r="M19" i="1"/>
  <c r="M20" i="1"/>
  <c r="M16" i="1"/>
  <c r="M17" i="1"/>
  <c r="M15" i="1"/>
  <c r="M25" i="1" l="1"/>
  <c r="M36" i="1"/>
  <c r="M34" i="1"/>
  <c r="M18" i="1"/>
  <c r="M53" i="1" s="1"/>
  <c r="M49" i="1"/>
  <c r="M39" i="1"/>
  <c r="M11" i="1"/>
  <c r="M14" i="1"/>
</calcChain>
</file>

<file path=xl/sharedStrings.xml><?xml version="1.0" encoding="utf-8"?>
<sst xmlns="http://schemas.openxmlformats.org/spreadsheetml/2006/main" count="154" uniqueCount="99">
  <si>
    <t>ITEM</t>
  </si>
  <si>
    <t>Número</t>
  </si>
  <si>
    <t>CÓD. SINAPI E SEDOP</t>
  </si>
  <si>
    <t>DESCRIÇÃO DOS SERVIÇOS</t>
  </si>
  <si>
    <t>UND.</t>
  </si>
  <si>
    <t>VALOR UNITÁRIO SEM BDI-R$</t>
  </si>
  <si>
    <t>VALOR UNITÁRIO COM BDI-R$</t>
  </si>
  <si>
    <t>VALOR TOTAL- (R$)</t>
  </si>
  <si>
    <t>SERVIÇOS PRELIMINARES</t>
  </si>
  <si>
    <t>1.1</t>
  </si>
  <si>
    <t>Sedop</t>
  </si>
  <si>
    <t>Limpeza do terreno</t>
  </si>
  <si>
    <t>M²</t>
  </si>
  <si>
    <t>1.2</t>
  </si>
  <si>
    <t>Sinapi</t>
  </si>
  <si>
    <t>DEMOLIÇÕES E RETIRADAS</t>
  </si>
  <si>
    <t>2.1</t>
  </si>
  <si>
    <t>M³</t>
  </si>
  <si>
    <t>2.2</t>
  </si>
  <si>
    <t>2.3</t>
  </si>
  <si>
    <t xml:space="preserve">INFRAESTRUTURA </t>
  </si>
  <si>
    <t>3.1</t>
  </si>
  <si>
    <t>3.2</t>
  </si>
  <si>
    <t>Reaterro compactado</t>
  </si>
  <si>
    <t>Lastro de concreto magro c/ seixo, e=5cm traço 1:2:3</t>
  </si>
  <si>
    <t>Concreto armado FCK=15MPA c/ forma mad. Branca (Blocos e viga baldrame)</t>
  </si>
  <si>
    <t>SUPERESTRUTURA</t>
  </si>
  <si>
    <t>4.1</t>
  </si>
  <si>
    <t>M</t>
  </si>
  <si>
    <t>COBERTURA</t>
  </si>
  <si>
    <t>6.1</t>
  </si>
  <si>
    <t>6.2</t>
  </si>
  <si>
    <t>REVESTIMENTOS</t>
  </si>
  <si>
    <t>9.1</t>
  </si>
  <si>
    <t>9.3</t>
  </si>
  <si>
    <t>PISO</t>
  </si>
  <si>
    <t>Camada regularizadora no traço 1:4</t>
  </si>
  <si>
    <t>Revestimento cerâmico para piso com placas tipo esmaltada extra de dimensões 45X45 cm.</t>
  </si>
  <si>
    <t>m</t>
  </si>
  <si>
    <t>unid</t>
  </si>
  <si>
    <t>Cabo de cobre 2,5mm2 - 750 V. Revis.</t>
  </si>
  <si>
    <t>Interruptor, tecla simples, 10 A, 250V Fornec. e Instal.</t>
  </si>
  <si>
    <t>PINTURA</t>
  </si>
  <si>
    <t>LIMPEZA</t>
  </si>
  <si>
    <t>QUANT.</t>
  </si>
  <si>
    <t>PREFEITURA MUNICIPAL DE NOVA ESPERANÇA DO PIRIÁ</t>
  </si>
  <si>
    <t>CNPJ: 84.263.862 / 0001 - 05</t>
  </si>
  <si>
    <t>END.: Av. São Pedro,752 - Centro</t>
  </si>
  <si>
    <t>CEP: 68618-000</t>
  </si>
  <si>
    <t>PLANILHA ORÇAMENTÁRIA DESONERADA</t>
  </si>
  <si>
    <t>Retirada de entulho - manualmente (incluindo caixa coletora)</t>
  </si>
  <si>
    <t>Lâmpada fluorescente 100W 127V/220V</t>
  </si>
  <si>
    <t>Acrílica semi-brilho c/ massa e selador - interna e externa</t>
  </si>
  <si>
    <t>Limpeza geral e entrega da obra (Int. e Ext.)</t>
  </si>
  <si>
    <t>TOTAL GERAL COM BDI DE 27,57% </t>
  </si>
  <si>
    <t>5.1</t>
  </si>
  <si>
    <t>5.2</t>
  </si>
  <si>
    <t>5.3</t>
  </si>
  <si>
    <t>5.4</t>
  </si>
  <si>
    <t>8.1</t>
  </si>
  <si>
    <t>8.2</t>
  </si>
  <si>
    <t>9.9</t>
  </si>
  <si>
    <t>7.1</t>
  </si>
  <si>
    <t xml:space="preserve">OBRA: AMPLIAÇÃO - CONSTRUÇÃO DE UMA SALA ADMINISTRATIVA        </t>
  </si>
  <si>
    <t>REF: SINAPI DEZEMBRO/2018 E SEDOP - OUTUBRO/2018                                                                                                         BDI ADOTADO: 27,57%</t>
  </si>
  <si>
    <t xml:space="preserve">ENDEREÇO DO OBJETO/OBRA: PREFEITURA MUNICIPAL, AV. SÃO PEDRO - CENTRO  - NOVA ESPERANÇA DO PIRIÁ - PA        </t>
  </si>
  <si>
    <t>Placa de obra em Lona,com plotagem de gráfica - 2,00X2,00M</t>
  </si>
  <si>
    <t>Demolição manual de alvenaria de tijolo</t>
  </si>
  <si>
    <t>Retirada de piso cimentado</t>
  </si>
  <si>
    <t>3.3</t>
  </si>
  <si>
    <t>Alvenaria tijolo de barro a cutelo</t>
  </si>
  <si>
    <t>Calha em PVC (1/2 cana d= 100mm)</t>
  </si>
  <si>
    <t>Encaibramento e ripamento</t>
  </si>
  <si>
    <t>Cobertura - telha plan</t>
  </si>
  <si>
    <t>Forro em lambri de PVC</t>
  </si>
  <si>
    <t>Porta em vidro temperado c/ ferragens -(sem mola)</t>
  </si>
  <si>
    <t>6.3</t>
  </si>
  <si>
    <t>Portão de ferro 1/2" c/ ferragens (incl. pint. anti-corrosiva)</t>
  </si>
  <si>
    <t>Reboco com argamassa 1:6:Adit. Plast.</t>
  </si>
  <si>
    <t>Caixa plástica 4"x2"</t>
  </si>
  <si>
    <t>Cabo de cobre 10mm2 - 750 V</t>
  </si>
  <si>
    <t>Eletroduto PVC de 1/2"</t>
  </si>
  <si>
    <t>Tomada 2P+T 10A (s/ fiação)- Fornec. e Instalação</t>
  </si>
  <si>
    <t>Disjuntor 1P - 10 a 30A - PADRÃO DIN</t>
  </si>
  <si>
    <t>Aparelho Air-Split - 12.000 BTU's</t>
  </si>
  <si>
    <t>9.2</t>
  </si>
  <si>
    <t>9.4</t>
  </si>
  <si>
    <t>9.5</t>
  </si>
  <si>
    <t>9.6</t>
  </si>
  <si>
    <t>9.7</t>
  </si>
  <si>
    <t>9.8</t>
  </si>
  <si>
    <t>INSTALAÇÕES ELÉTRICAS</t>
  </si>
  <si>
    <t>Muro em alvenaria,rebocado e pintado 2 faces(h=2.50m)</t>
  </si>
  <si>
    <t>4.2</t>
  </si>
  <si>
    <t>Porta mad. de lei miolo lençol de chumbo</t>
  </si>
  <si>
    <t>10.1</t>
  </si>
  <si>
    <t>11.1</t>
  </si>
  <si>
    <t>NOVA ESPERANÇA DO PIRIÁ, JANEIRO DE 2019</t>
  </si>
  <si>
    <t>ESQUADRIA / SERRALHERIA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</si>
</sst>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43" fontId="4" fillId="3" borderId="7" xfId="1" applyFont="1" applyFill="1" applyBorder="1" applyAlignment="1">
      <alignment horizontal="center" vertical="center"/>
    </xf>
    <xf numFmtId="43" fontId="0" fillId="0" borderId="0" xfId="1" applyFont="1"/>
    <xf numFmtId="43" fontId="3" fillId="0" borderId="7" xfId="1" applyFont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/>
    </xf>
    <xf numFmtId="43" fontId="3" fillId="5" borderId="7" xfId="1" applyFont="1" applyFill="1" applyBorder="1" applyAlignment="1">
      <alignment vertical="center"/>
    </xf>
    <xf numFmtId="43" fontId="2" fillId="0" borderId="0" xfId="1" applyFont="1" applyAlignment="1">
      <alignment vertical="center"/>
    </xf>
    <xf numFmtId="0" fontId="0" fillId="0" borderId="0" xfId="0" applyBorder="1"/>
    <xf numFmtId="43" fontId="3" fillId="2" borderId="1" xfId="1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2" fillId="0" borderId="8" xfId="0" applyFont="1" applyBorder="1"/>
    <xf numFmtId="0" fontId="2" fillId="0" borderId="8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3" xfId="2" xr:uid="{F2D0C125-462F-4CBA-9A2C-C6AFA017D30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216477</xdr:colOff>
      <xdr:row>0</xdr:row>
      <xdr:rowOff>0</xdr:rowOff>
    </xdr:from>
    <xdr:to>
      <xdr:col>2</xdr:col>
      <xdr:colOff>355022</xdr:colOff>
      <xdr:row>4</xdr:row>
      <xdr:rowOff>187000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E14F1F2A-567E-4184-BF65-EEB528CA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7" y="0"/>
          <a:ext cx="1047750" cy="94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="110" zoomScaleNormal="110" workbookViewId="0">
      <selection activeCell="N28" sqref="N28"/>
    </sheetView>
  </sheetViews>
  <sheetFormatPr defaultRowHeight="15" x14ac:dyDescent="0.25"/>
  <cols>
    <col min="1" max="1" width="6.140625" customWidth="1"/>
    <col min="2" max="3" width="7.5703125" customWidth="1"/>
    <col min="4" max="4" width="2" customWidth="1"/>
    <col min="9" max="9" width="6.28515625" customWidth="1"/>
    <col min="10" max="10" width="8" customWidth="1"/>
    <col min="13" max="13" width="11.140625" style="23" customWidth="1"/>
  </cols>
  <sheetData>
    <row r="1" spans="1:14" ht="15" customHeight="1" x14ac:dyDescent="0.25">
      <c r="A1" s="91"/>
      <c r="B1" s="92"/>
      <c r="C1" s="93"/>
      <c r="D1" s="78" t="s">
        <v>45</v>
      </c>
      <c r="E1" s="79"/>
      <c r="F1" s="79"/>
      <c r="G1" s="79"/>
      <c r="H1" s="79"/>
      <c r="I1" s="80"/>
      <c r="J1" s="66" t="s">
        <v>46</v>
      </c>
      <c r="K1" s="67"/>
      <c r="L1" s="67"/>
      <c r="M1" s="68"/>
    </row>
    <row r="2" spans="1:14" ht="15" customHeight="1" x14ac:dyDescent="0.25">
      <c r="A2" s="94"/>
      <c r="B2" s="95"/>
      <c r="C2" s="96"/>
      <c r="D2" s="81"/>
      <c r="E2" s="82"/>
      <c r="F2" s="82"/>
      <c r="G2" s="82"/>
      <c r="H2" s="82"/>
      <c r="I2" s="83"/>
      <c r="J2" s="69"/>
      <c r="K2" s="70"/>
      <c r="L2" s="70"/>
      <c r="M2" s="71"/>
    </row>
    <row r="3" spans="1:14" ht="15" customHeight="1" x14ac:dyDescent="0.25">
      <c r="A3" s="94"/>
      <c r="B3" s="95"/>
      <c r="C3" s="96"/>
      <c r="D3" s="81"/>
      <c r="E3" s="82"/>
      <c r="F3" s="82"/>
      <c r="G3" s="82"/>
      <c r="H3" s="82"/>
      <c r="I3" s="83"/>
      <c r="J3" s="72" t="s">
        <v>47</v>
      </c>
      <c r="K3" s="73"/>
      <c r="L3" s="73"/>
      <c r="M3" s="74"/>
    </row>
    <row r="4" spans="1:14" x14ac:dyDescent="0.25">
      <c r="A4" s="94"/>
      <c r="B4" s="95"/>
      <c r="C4" s="96"/>
      <c r="D4" s="81"/>
      <c r="E4" s="82"/>
      <c r="F4" s="82"/>
      <c r="G4" s="82"/>
      <c r="H4" s="82"/>
      <c r="I4" s="83"/>
      <c r="J4" s="69"/>
      <c r="K4" s="70"/>
      <c r="L4" s="70"/>
      <c r="M4" s="71"/>
    </row>
    <row r="5" spans="1:14" ht="15.75" thickBot="1" x14ac:dyDescent="0.3">
      <c r="A5" s="97"/>
      <c r="B5" s="98"/>
      <c r="C5" s="99"/>
      <c r="D5" s="84"/>
      <c r="E5" s="85"/>
      <c r="F5" s="85"/>
      <c r="G5" s="85"/>
      <c r="H5" s="85"/>
      <c r="I5" s="86"/>
      <c r="J5" s="75" t="s">
        <v>48</v>
      </c>
      <c r="K5" s="76"/>
      <c r="L5" s="76"/>
      <c r="M5" s="77"/>
    </row>
    <row r="6" spans="1:14" ht="15.75" thickBot="1" x14ac:dyDescent="0.3">
      <c r="A6" s="110" t="s">
        <v>63</v>
      </c>
      <c r="B6" s="111"/>
      <c r="C6" s="111"/>
      <c r="D6" s="111"/>
      <c r="E6" s="111"/>
      <c r="F6" s="111"/>
      <c r="G6" s="111"/>
      <c r="H6" s="111"/>
      <c r="I6" s="111"/>
      <c r="J6" s="112"/>
      <c r="K6" s="112"/>
      <c r="L6" s="112"/>
      <c r="M6" s="113"/>
    </row>
    <row r="7" spans="1:14" ht="15.75" thickBot="1" x14ac:dyDescent="0.3">
      <c r="A7" s="114" t="s">
        <v>64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4" ht="15.75" thickBot="1" x14ac:dyDescent="0.3">
      <c r="A8" s="114" t="s">
        <v>65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</row>
    <row r="9" spans="1:14" ht="19.5" customHeight="1" thickBot="1" x14ac:dyDescent="0.3">
      <c r="A9" s="87" t="s">
        <v>49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4" ht="54.75" thickBot="1" x14ac:dyDescent="0.3">
      <c r="A10" s="1" t="s">
        <v>0</v>
      </c>
      <c r="B10" s="2" t="s">
        <v>1</v>
      </c>
      <c r="C10" s="117" t="s">
        <v>2</v>
      </c>
      <c r="D10" s="118"/>
      <c r="E10" s="117" t="s">
        <v>3</v>
      </c>
      <c r="F10" s="119"/>
      <c r="G10" s="119"/>
      <c r="H10" s="118"/>
      <c r="I10" s="11" t="s">
        <v>4</v>
      </c>
      <c r="J10" s="32" t="s">
        <v>44</v>
      </c>
      <c r="K10" s="10" t="s">
        <v>5</v>
      </c>
      <c r="L10" s="32" t="s">
        <v>6</v>
      </c>
      <c r="M10" s="24" t="s">
        <v>7</v>
      </c>
    </row>
    <row r="11" spans="1:14" ht="15.75" thickBot="1" x14ac:dyDescent="0.3">
      <c r="A11" s="3">
        <v>1</v>
      </c>
      <c r="B11" s="5"/>
      <c r="C11" s="53"/>
      <c r="D11" s="54"/>
      <c r="E11" s="55" t="s">
        <v>8</v>
      </c>
      <c r="F11" s="56"/>
      <c r="G11" s="56"/>
      <c r="H11" s="57"/>
      <c r="I11" s="13"/>
      <c r="J11" s="34"/>
      <c r="K11" s="14"/>
      <c r="L11" s="33"/>
      <c r="M11" s="29">
        <f>SUM(M12:M13)</f>
        <v>915.12594639999998</v>
      </c>
      <c r="N11" s="31"/>
    </row>
    <row r="12" spans="1:14" ht="15.75" thickBot="1" x14ac:dyDescent="0.3">
      <c r="A12" s="6" t="s">
        <v>9</v>
      </c>
      <c r="B12" s="7">
        <v>10008</v>
      </c>
      <c r="C12" s="58" t="s">
        <v>10</v>
      </c>
      <c r="D12" s="59"/>
      <c r="E12" s="63" t="s">
        <v>11</v>
      </c>
      <c r="F12" s="64"/>
      <c r="G12" s="64"/>
      <c r="H12" s="65"/>
      <c r="I12" s="15" t="s">
        <v>12</v>
      </c>
      <c r="J12" s="42">
        <v>60.68</v>
      </c>
      <c r="K12" s="47">
        <v>1.4</v>
      </c>
      <c r="L12" s="40">
        <f>K12+(K12*27.57%)</f>
        <v>1.7859799999999999</v>
      </c>
      <c r="M12" s="30">
        <f>L12*J12</f>
        <v>108.37326639999999</v>
      </c>
      <c r="N12" s="28"/>
    </row>
    <row r="13" spans="1:14" ht="27" customHeight="1" thickBot="1" x14ac:dyDescent="0.3">
      <c r="A13" s="8" t="s">
        <v>13</v>
      </c>
      <c r="B13" s="9">
        <v>11340</v>
      </c>
      <c r="C13" s="58" t="s">
        <v>10</v>
      </c>
      <c r="D13" s="59"/>
      <c r="E13" s="63" t="s">
        <v>66</v>
      </c>
      <c r="F13" s="64"/>
      <c r="G13" s="64"/>
      <c r="H13" s="65"/>
      <c r="I13" s="15" t="s">
        <v>12</v>
      </c>
      <c r="J13" s="41">
        <v>4</v>
      </c>
      <c r="K13" s="47">
        <v>158.1</v>
      </c>
      <c r="L13" s="40">
        <f t="shared" ref="L13:L43" si="0">K13+(K13*27.57%)</f>
        <v>201.68816999999999</v>
      </c>
      <c r="M13" s="30">
        <f>L13*J13</f>
        <v>806.75267999999994</v>
      </c>
      <c r="N13" s="28"/>
    </row>
    <row r="14" spans="1:14" ht="15.75" thickBot="1" x14ac:dyDescent="0.3">
      <c r="A14" s="3">
        <v>2</v>
      </c>
      <c r="B14" s="5"/>
      <c r="C14" s="53"/>
      <c r="D14" s="54"/>
      <c r="E14" s="55" t="s">
        <v>15</v>
      </c>
      <c r="F14" s="56"/>
      <c r="G14" s="56"/>
      <c r="H14" s="57"/>
      <c r="I14" s="13"/>
      <c r="J14" s="34"/>
      <c r="K14" s="14"/>
      <c r="L14" s="43"/>
      <c r="M14" s="29">
        <f>SUM(M15:M17)</f>
        <v>1480.5146555599999</v>
      </c>
      <c r="N14" s="28"/>
    </row>
    <row r="15" spans="1:14" ht="18" customHeight="1" thickBot="1" x14ac:dyDescent="0.3">
      <c r="A15" s="6" t="s">
        <v>16</v>
      </c>
      <c r="B15" s="7">
        <v>20016</v>
      </c>
      <c r="C15" s="58" t="s">
        <v>10</v>
      </c>
      <c r="D15" s="59"/>
      <c r="E15" s="63" t="s">
        <v>67</v>
      </c>
      <c r="F15" s="64"/>
      <c r="G15" s="64"/>
      <c r="H15" s="65"/>
      <c r="I15" s="17" t="s">
        <v>12</v>
      </c>
      <c r="J15" s="41">
        <v>10</v>
      </c>
      <c r="K15" s="18">
        <v>39.950000000000003</v>
      </c>
      <c r="L15" s="40">
        <f t="shared" si="0"/>
        <v>50.964215000000003</v>
      </c>
      <c r="M15" s="22">
        <f>J15*L15</f>
        <v>509.64215000000002</v>
      </c>
    </row>
    <row r="16" spans="1:14" ht="18" customHeight="1" thickBot="1" x14ac:dyDescent="0.3">
      <c r="A16" s="6" t="s">
        <v>18</v>
      </c>
      <c r="B16" s="7">
        <v>20628</v>
      </c>
      <c r="C16" s="58" t="s">
        <v>10</v>
      </c>
      <c r="D16" s="59"/>
      <c r="E16" s="63" t="s">
        <v>68</v>
      </c>
      <c r="F16" s="64"/>
      <c r="G16" s="64"/>
      <c r="H16" s="65"/>
      <c r="I16" s="17" t="s">
        <v>12</v>
      </c>
      <c r="J16" s="40">
        <v>60.68</v>
      </c>
      <c r="K16" s="18">
        <v>5.81</v>
      </c>
      <c r="L16" s="40">
        <f t="shared" si="0"/>
        <v>7.4118169999999992</v>
      </c>
      <c r="M16" s="22">
        <f>J16*L16</f>
        <v>449.74905555999993</v>
      </c>
    </row>
    <row r="17" spans="1:13" ht="20.25" customHeight="1" thickBot="1" x14ac:dyDescent="0.3">
      <c r="A17" s="6" t="s">
        <v>19</v>
      </c>
      <c r="B17" s="7">
        <v>20174</v>
      </c>
      <c r="C17" s="58" t="s">
        <v>10</v>
      </c>
      <c r="D17" s="59"/>
      <c r="E17" s="63" t="s">
        <v>50</v>
      </c>
      <c r="F17" s="64"/>
      <c r="G17" s="64"/>
      <c r="H17" s="65"/>
      <c r="I17" s="17" t="s">
        <v>17</v>
      </c>
      <c r="J17" s="40">
        <v>5</v>
      </c>
      <c r="K17" s="48">
        <v>81.7</v>
      </c>
      <c r="L17" s="40">
        <f t="shared" si="0"/>
        <v>104.22469000000001</v>
      </c>
      <c r="M17" s="22">
        <f>J17*L17</f>
        <v>521.12345000000005</v>
      </c>
    </row>
    <row r="18" spans="1:13" ht="15.75" thickBot="1" x14ac:dyDescent="0.3">
      <c r="A18" s="3">
        <v>3</v>
      </c>
      <c r="B18" s="5"/>
      <c r="C18" s="53"/>
      <c r="D18" s="54"/>
      <c r="E18" s="55" t="s">
        <v>20</v>
      </c>
      <c r="F18" s="56"/>
      <c r="G18" s="56"/>
      <c r="H18" s="57"/>
      <c r="I18" s="12"/>
      <c r="J18" s="35"/>
      <c r="K18" s="19"/>
      <c r="L18" s="43"/>
      <c r="M18" s="25">
        <f>SUM(M19:M21)</f>
        <v>9934.8137946400002</v>
      </c>
    </row>
    <row r="19" spans="1:13" ht="15.75" thickBot="1" x14ac:dyDescent="0.3">
      <c r="A19" s="6" t="s">
        <v>21</v>
      </c>
      <c r="B19" s="7">
        <v>30254</v>
      </c>
      <c r="C19" s="58" t="s">
        <v>10</v>
      </c>
      <c r="D19" s="59"/>
      <c r="E19" s="63" t="s">
        <v>23</v>
      </c>
      <c r="F19" s="64"/>
      <c r="G19" s="64"/>
      <c r="H19" s="65"/>
      <c r="I19" s="15" t="s">
        <v>17</v>
      </c>
      <c r="J19" s="42">
        <v>7.1</v>
      </c>
      <c r="K19" s="15">
        <v>38.29</v>
      </c>
      <c r="L19" s="40">
        <f t="shared" si="0"/>
        <v>48.846553</v>
      </c>
      <c r="M19" s="22">
        <f>J19*L19</f>
        <v>346.81052629999999</v>
      </c>
    </row>
    <row r="20" spans="1:13" ht="15.75" thickBot="1" x14ac:dyDescent="0.3">
      <c r="A20" s="6" t="s">
        <v>22</v>
      </c>
      <c r="B20" s="7">
        <v>50257</v>
      </c>
      <c r="C20" s="58" t="s">
        <v>10</v>
      </c>
      <c r="D20" s="59"/>
      <c r="E20" s="63" t="s">
        <v>24</v>
      </c>
      <c r="F20" s="64"/>
      <c r="G20" s="64"/>
      <c r="H20" s="65"/>
      <c r="I20" s="15" t="s">
        <v>17</v>
      </c>
      <c r="J20" s="6">
        <v>2.16</v>
      </c>
      <c r="K20" s="15">
        <v>437.96</v>
      </c>
      <c r="L20" s="40">
        <f t="shared" si="0"/>
        <v>558.70557199999996</v>
      </c>
      <c r="M20" s="22">
        <f>J20*L20</f>
        <v>1206.8040355200001</v>
      </c>
    </row>
    <row r="21" spans="1:13" ht="27" customHeight="1" thickBot="1" x14ac:dyDescent="0.3">
      <c r="A21" s="6" t="s">
        <v>69</v>
      </c>
      <c r="B21" s="7">
        <v>50681</v>
      </c>
      <c r="C21" s="58" t="s">
        <v>10</v>
      </c>
      <c r="D21" s="59"/>
      <c r="E21" s="63" t="s">
        <v>25</v>
      </c>
      <c r="F21" s="64"/>
      <c r="G21" s="64"/>
      <c r="H21" s="65"/>
      <c r="I21" s="15" t="s">
        <v>17</v>
      </c>
      <c r="J21" s="42">
        <v>3.46</v>
      </c>
      <c r="K21" s="20">
        <v>1898.81</v>
      </c>
      <c r="L21" s="40">
        <f t="shared" si="0"/>
        <v>2422.311917</v>
      </c>
      <c r="M21" s="22">
        <f>J21*L21</f>
        <v>8381.1992328199995</v>
      </c>
    </row>
    <row r="22" spans="1:13" ht="15.75" customHeight="1" thickBot="1" x14ac:dyDescent="0.3">
      <c r="A22" s="3">
        <v>4</v>
      </c>
      <c r="B22" s="5"/>
      <c r="C22" s="53"/>
      <c r="D22" s="54"/>
      <c r="E22" s="55" t="s">
        <v>26</v>
      </c>
      <c r="F22" s="56"/>
      <c r="G22" s="56"/>
      <c r="H22" s="57"/>
      <c r="I22" s="12"/>
      <c r="J22" s="35"/>
      <c r="K22" s="19"/>
      <c r="L22" s="43"/>
      <c r="M22" s="25">
        <f>SUM(M23:M24)</f>
        <v>16546.195125900002</v>
      </c>
    </row>
    <row r="23" spans="1:13" ht="17.25" customHeight="1" thickBot="1" x14ac:dyDescent="0.3">
      <c r="A23" s="6" t="s">
        <v>27</v>
      </c>
      <c r="B23" s="7">
        <v>60046</v>
      </c>
      <c r="C23" s="58" t="s">
        <v>10</v>
      </c>
      <c r="D23" s="59"/>
      <c r="E23" s="63" t="s">
        <v>70</v>
      </c>
      <c r="F23" s="64"/>
      <c r="G23" s="64"/>
      <c r="H23" s="65"/>
      <c r="I23" s="15" t="s">
        <v>12</v>
      </c>
      <c r="J23" s="42">
        <v>105.9</v>
      </c>
      <c r="K23" s="20">
        <v>42.93</v>
      </c>
      <c r="L23" s="40">
        <f t="shared" si="0"/>
        <v>54.765800999999996</v>
      </c>
      <c r="M23" s="22">
        <f>J23*L23</f>
        <v>5799.6983258999999</v>
      </c>
    </row>
    <row r="24" spans="1:13" ht="17.25" customHeight="1" thickBot="1" x14ac:dyDescent="0.3">
      <c r="A24" s="6" t="s">
        <v>93</v>
      </c>
      <c r="B24" s="7">
        <v>260652</v>
      </c>
      <c r="C24" s="58" t="s">
        <v>10</v>
      </c>
      <c r="D24" s="59"/>
      <c r="E24" s="60" t="s">
        <v>92</v>
      </c>
      <c r="F24" s="61"/>
      <c r="G24" s="61"/>
      <c r="H24" s="62"/>
      <c r="I24" s="51" t="s">
        <v>28</v>
      </c>
      <c r="J24" s="42">
        <v>18</v>
      </c>
      <c r="K24" s="20">
        <v>468</v>
      </c>
      <c r="L24" s="40">
        <f t="shared" si="0"/>
        <v>597.02760000000001</v>
      </c>
      <c r="M24" s="22">
        <f>J24*L24</f>
        <v>10746.496800000001</v>
      </c>
    </row>
    <row r="25" spans="1:13" ht="15.75" thickBot="1" x14ac:dyDescent="0.3">
      <c r="A25" s="3">
        <v>5</v>
      </c>
      <c r="B25" s="5"/>
      <c r="C25" s="53"/>
      <c r="D25" s="54"/>
      <c r="E25" s="55" t="s">
        <v>29</v>
      </c>
      <c r="F25" s="56"/>
      <c r="G25" s="56"/>
      <c r="H25" s="57"/>
      <c r="I25" s="12"/>
      <c r="J25" s="35"/>
      <c r="K25" s="19"/>
      <c r="L25" s="43"/>
      <c r="M25" s="25">
        <f>SUM(M26:M29)</f>
        <v>9151.5791544200001</v>
      </c>
    </row>
    <row r="26" spans="1:13" ht="18.75" customHeight="1" thickBot="1" x14ac:dyDescent="0.3">
      <c r="A26" s="6" t="s">
        <v>55</v>
      </c>
      <c r="B26" s="7">
        <v>70308</v>
      </c>
      <c r="C26" s="58" t="s">
        <v>10</v>
      </c>
      <c r="D26" s="59"/>
      <c r="E26" s="63" t="s">
        <v>72</v>
      </c>
      <c r="F26" s="64"/>
      <c r="G26" s="64"/>
      <c r="H26" s="65"/>
      <c r="I26" s="17" t="s">
        <v>12</v>
      </c>
      <c r="J26" s="40">
        <v>47.63</v>
      </c>
      <c r="K26" s="18">
        <v>40.08</v>
      </c>
      <c r="L26" s="40">
        <f t="shared" si="0"/>
        <v>51.130055999999996</v>
      </c>
      <c r="M26" s="22">
        <f>J26*L26</f>
        <v>2435.3245672799999</v>
      </c>
    </row>
    <row r="27" spans="1:13" ht="18.75" customHeight="1" thickBot="1" x14ac:dyDescent="0.3">
      <c r="A27" s="6" t="s">
        <v>56</v>
      </c>
      <c r="B27" s="7">
        <v>70316</v>
      </c>
      <c r="C27" s="58" t="s">
        <v>10</v>
      </c>
      <c r="D27" s="59"/>
      <c r="E27" s="60" t="s">
        <v>71</v>
      </c>
      <c r="F27" s="61"/>
      <c r="G27" s="61"/>
      <c r="H27" s="62"/>
      <c r="I27" s="39" t="s">
        <v>28</v>
      </c>
      <c r="J27" s="40">
        <v>29.94</v>
      </c>
      <c r="K27" s="18">
        <v>47.41</v>
      </c>
      <c r="L27" s="40">
        <f t="shared" si="0"/>
        <v>60.480936999999997</v>
      </c>
      <c r="M27" s="22">
        <f>J27*L27</f>
        <v>1810.7992537800001</v>
      </c>
    </row>
    <row r="28" spans="1:13" ht="16.5" customHeight="1" thickBot="1" x14ac:dyDescent="0.3">
      <c r="A28" s="6" t="s">
        <v>57</v>
      </c>
      <c r="B28" s="7">
        <v>70058</v>
      </c>
      <c r="C28" s="58" t="s">
        <v>10</v>
      </c>
      <c r="D28" s="59"/>
      <c r="E28" s="60" t="s">
        <v>73</v>
      </c>
      <c r="F28" s="61"/>
      <c r="G28" s="61"/>
      <c r="H28" s="62"/>
      <c r="I28" s="39" t="s">
        <v>12</v>
      </c>
      <c r="J28" s="40">
        <v>49</v>
      </c>
      <c r="K28" s="18">
        <v>51.28</v>
      </c>
      <c r="L28" s="40">
        <f t="shared" si="0"/>
        <v>65.417895999999999</v>
      </c>
      <c r="M28" s="22">
        <f>J28*L28</f>
        <v>3205.4769040000001</v>
      </c>
    </row>
    <row r="29" spans="1:13" ht="15.75" thickBot="1" x14ac:dyDescent="0.3">
      <c r="A29" s="6" t="s">
        <v>58</v>
      </c>
      <c r="B29" s="7">
        <v>141336</v>
      </c>
      <c r="C29" s="58" t="s">
        <v>10</v>
      </c>
      <c r="D29" s="59"/>
      <c r="E29" s="63" t="s">
        <v>74</v>
      </c>
      <c r="F29" s="64"/>
      <c r="G29" s="64"/>
      <c r="H29" s="65"/>
      <c r="I29" s="17" t="s">
        <v>12</v>
      </c>
      <c r="J29" s="42">
        <v>41.18</v>
      </c>
      <c r="K29" s="15">
        <v>32.36</v>
      </c>
      <c r="L29" s="40">
        <f t="shared" si="0"/>
        <v>41.281652000000001</v>
      </c>
      <c r="M29" s="22">
        <f>J29*L29</f>
        <v>1699.9784293600001</v>
      </c>
    </row>
    <row r="30" spans="1:13" ht="15.75" thickBot="1" x14ac:dyDescent="0.3">
      <c r="A30" s="3">
        <v>6</v>
      </c>
      <c r="B30" s="5"/>
      <c r="C30" s="53"/>
      <c r="D30" s="54"/>
      <c r="E30" s="55" t="s">
        <v>98</v>
      </c>
      <c r="F30" s="56"/>
      <c r="G30" s="56"/>
      <c r="H30" s="57"/>
      <c r="I30" s="12"/>
      <c r="J30" s="35"/>
      <c r="K30" s="19"/>
      <c r="L30" s="43"/>
      <c r="M30" s="25">
        <f>SUM(M31:M33)</f>
        <v>3850.5639501000001</v>
      </c>
    </row>
    <row r="31" spans="1:13" ht="18" customHeight="1" thickBot="1" x14ac:dyDescent="0.3">
      <c r="A31" s="6" t="s">
        <v>30</v>
      </c>
      <c r="B31" s="7">
        <v>90242</v>
      </c>
      <c r="C31" s="58" t="s">
        <v>10</v>
      </c>
      <c r="D31" s="59"/>
      <c r="E31" s="63" t="s">
        <v>94</v>
      </c>
      <c r="F31" s="64"/>
      <c r="G31" s="64"/>
      <c r="H31" s="65"/>
      <c r="I31" s="17" t="s">
        <v>12</v>
      </c>
      <c r="J31" s="42">
        <v>1.68</v>
      </c>
      <c r="K31" s="52">
        <v>890.1</v>
      </c>
      <c r="L31" s="40">
        <f t="shared" si="0"/>
        <v>1135.5005700000002</v>
      </c>
      <c r="M31" s="22">
        <f>J31*L31</f>
        <v>1907.6409576000001</v>
      </c>
    </row>
    <row r="32" spans="1:13" ht="17.25" customHeight="1" thickBot="1" x14ac:dyDescent="0.3">
      <c r="A32" s="6" t="s">
        <v>31</v>
      </c>
      <c r="B32" s="7">
        <v>91379</v>
      </c>
      <c r="C32" s="58" t="s">
        <v>10</v>
      </c>
      <c r="D32" s="59"/>
      <c r="E32" s="60" t="s">
        <v>75</v>
      </c>
      <c r="F32" s="61"/>
      <c r="G32" s="61"/>
      <c r="H32" s="62"/>
      <c r="I32" s="50" t="s">
        <v>12</v>
      </c>
      <c r="J32" s="42">
        <v>1.68</v>
      </c>
      <c r="K32" s="49">
        <v>471.15</v>
      </c>
      <c r="L32" s="40">
        <f t="shared" si="0"/>
        <v>601.04605500000002</v>
      </c>
      <c r="M32" s="22">
        <f>J32*L32</f>
        <v>1009.7573724</v>
      </c>
    </row>
    <row r="33" spans="1:13" ht="18" customHeight="1" thickBot="1" x14ac:dyDescent="0.3">
      <c r="A33" s="6" t="s">
        <v>76</v>
      </c>
      <c r="B33" s="7">
        <v>90068</v>
      </c>
      <c r="C33" s="58" t="s">
        <v>10</v>
      </c>
      <c r="D33" s="59"/>
      <c r="E33" s="60" t="s">
        <v>77</v>
      </c>
      <c r="F33" s="61"/>
      <c r="G33" s="61"/>
      <c r="H33" s="62"/>
      <c r="I33" s="50" t="s">
        <v>12</v>
      </c>
      <c r="J33" s="42">
        <v>3.15</v>
      </c>
      <c r="K33" s="49">
        <v>232.22</v>
      </c>
      <c r="L33" s="40">
        <f t="shared" si="0"/>
        <v>296.24305400000003</v>
      </c>
      <c r="M33" s="22">
        <f>J33*L33</f>
        <v>933.16562010000007</v>
      </c>
    </row>
    <row r="34" spans="1:13" ht="15.75" thickBot="1" x14ac:dyDescent="0.3">
      <c r="A34" s="3">
        <v>7</v>
      </c>
      <c r="B34" s="5"/>
      <c r="C34" s="53"/>
      <c r="D34" s="54"/>
      <c r="E34" s="55" t="s">
        <v>32</v>
      </c>
      <c r="F34" s="56"/>
      <c r="G34" s="56"/>
      <c r="H34" s="57"/>
      <c r="I34" s="12"/>
      <c r="J34" s="35"/>
      <c r="K34" s="19"/>
      <c r="L34" s="43"/>
      <c r="M34" s="25">
        <f>SUM(M35:M35)</f>
        <v>6819.3902120499988</v>
      </c>
    </row>
    <row r="35" spans="1:13" ht="18.75" customHeight="1" thickBot="1" x14ac:dyDescent="0.3">
      <c r="A35" s="6" t="s">
        <v>62</v>
      </c>
      <c r="B35" s="7">
        <v>110763</v>
      </c>
      <c r="C35" s="58" t="s">
        <v>10</v>
      </c>
      <c r="D35" s="59"/>
      <c r="E35" s="63" t="s">
        <v>78</v>
      </c>
      <c r="F35" s="64"/>
      <c r="G35" s="64"/>
      <c r="H35" s="65"/>
      <c r="I35" s="46" t="s">
        <v>12</v>
      </c>
      <c r="J35" s="42">
        <v>170.95</v>
      </c>
      <c r="K35" s="45">
        <v>31.27</v>
      </c>
      <c r="L35" s="40">
        <f>K35+(K35*27.57%)</f>
        <v>39.891138999999995</v>
      </c>
      <c r="M35" s="22">
        <f>J35*L35</f>
        <v>6819.3902120499988</v>
      </c>
    </row>
    <row r="36" spans="1:13" ht="15.75" thickBot="1" x14ac:dyDescent="0.3">
      <c r="A36" s="3">
        <v>8</v>
      </c>
      <c r="B36" s="5"/>
      <c r="C36" s="53"/>
      <c r="D36" s="54"/>
      <c r="E36" s="55" t="s">
        <v>35</v>
      </c>
      <c r="F36" s="56"/>
      <c r="G36" s="56"/>
      <c r="H36" s="57"/>
      <c r="I36" s="12"/>
      <c r="J36" s="35"/>
      <c r="K36" s="19"/>
      <c r="L36" s="43"/>
      <c r="M36" s="25">
        <f>SUM(M37:M38)</f>
        <v>2825.2226265000004</v>
      </c>
    </row>
    <row r="37" spans="1:13" ht="15.75" thickBot="1" x14ac:dyDescent="0.3">
      <c r="A37" s="6" t="s">
        <v>59</v>
      </c>
      <c r="B37" s="7">
        <v>130110</v>
      </c>
      <c r="C37" s="58" t="s">
        <v>10</v>
      </c>
      <c r="D37" s="59"/>
      <c r="E37" s="63" t="s">
        <v>36</v>
      </c>
      <c r="F37" s="64"/>
      <c r="G37" s="64"/>
      <c r="H37" s="65"/>
      <c r="I37" s="17" t="s">
        <v>12</v>
      </c>
      <c r="J37" s="42">
        <v>38.65</v>
      </c>
      <c r="K37" s="15">
        <v>24.35</v>
      </c>
      <c r="L37" s="40">
        <f t="shared" si="0"/>
        <v>31.063295000000004</v>
      </c>
      <c r="M37" s="22">
        <f>J37*L37</f>
        <v>1200.5963517500002</v>
      </c>
    </row>
    <row r="38" spans="1:13" ht="27" customHeight="1" thickBot="1" x14ac:dyDescent="0.3">
      <c r="A38" s="6" t="s">
        <v>60</v>
      </c>
      <c r="B38" s="7">
        <v>87251</v>
      </c>
      <c r="C38" s="58" t="s">
        <v>14</v>
      </c>
      <c r="D38" s="59"/>
      <c r="E38" s="63" t="s">
        <v>37</v>
      </c>
      <c r="F38" s="64"/>
      <c r="G38" s="64"/>
      <c r="H38" s="65"/>
      <c r="I38" s="17" t="s">
        <v>12</v>
      </c>
      <c r="J38" s="42">
        <v>38.65</v>
      </c>
      <c r="K38" s="15">
        <v>32.950000000000003</v>
      </c>
      <c r="L38" s="40">
        <f t="shared" si="0"/>
        <v>42.034315000000007</v>
      </c>
      <c r="M38" s="22">
        <f>J38*L38</f>
        <v>1624.6262747500002</v>
      </c>
    </row>
    <row r="39" spans="1:13" s="44" customFormat="1" ht="15.75" thickBot="1" x14ac:dyDescent="0.3">
      <c r="A39" s="3">
        <v>9</v>
      </c>
      <c r="B39" s="5"/>
      <c r="C39" s="53"/>
      <c r="D39" s="54"/>
      <c r="E39" s="55" t="s">
        <v>91</v>
      </c>
      <c r="F39" s="56"/>
      <c r="G39" s="56"/>
      <c r="H39" s="57"/>
      <c r="I39" s="38"/>
      <c r="J39" s="35"/>
      <c r="K39" s="19"/>
      <c r="L39" s="43"/>
      <c r="M39" s="25">
        <f>SUM(M40:M48)</f>
        <v>2971.9217480000002</v>
      </c>
    </row>
    <row r="40" spans="1:13" ht="15.75" thickBot="1" x14ac:dyDescent="0.3">
      <c r="A40" s="6" t="s">
        <v>33</v>
      </c>
      <c r="B40" s="7">
        <v>170075</v>
      </c>
      <c r="C40" s="58" t="s">
        <v>10</v>
      </c>
      <c r="D40" s="59"/>
      <c r="E40" s="63" t="s">
        <v>81</v>
      </c>
      <c r="F40" s="64"/>
      <c r="G40" s="64"/>
      <c r="H40" s="65"/>
      <c r="I40" s="16" t="s">
        <v>38</v>
      </c>
      <c r="J40" s="41">
        <v>25</v>
      </c>
      <c r="K40" s="15">
        <v>6.29</v>
      </c>
      <c r="L40" s="40">
        <f t="shared" si="0"/>
        <v>8.0241530000000001</v>
      </c>
      <c r="M40" s="22">
        <f t="shared" ref="M40:M48" si="1">J40*L40</f>
        <v>200.603825</v>
      </c>
    </row>
    <row r="41" spans="1:13" ht="15.75" thickBot="1" x14ac:dyDescent="0.3">
      <c r="A41" s="6" t="s">
        <v>85</v>
      </c>
      <c r="B41" s="7">
        <v>170881</v>
      </c>
      <c r="C41" s="58" t="s">
        <v>10</v>
      </c>
      <c r="D41" s="59"/>
      <c r="E41" s="60" t="s">
        <v>79</v>
      </c>
      <c r="F41" s="61"/>
      <c r="G41" s="61"/>
      <c r="H41" s="62"/>
      <c r="I41" s="16" t="s">
        <v>39</v>
      </c>
      <c r="J41" s="41">
        <v>6</v>
      </c>
      <c r="K41" s="37">
        <v>2.08</v>
      </c>
      <c r="L41" s="40">
        <f t="shared" si="0"/>
        <v>2.6534560000000003</v>
      </c>
      <c r="M41" s="22">
        <f t="shared" si="1"/>
        <v>15.920736000000002</v>
      </c>
    </row>
    <row r="42" spans="1:13" ht="15.75" thickBot="1" x14ac:dyDescent="0.3">
      <c r="A42" s="6" t="s">
        <v>34</v>
      </c>
      <c r="B42" s="7">
        <v>231309</v>
      </c>
      <c r="C42" s="58" t="s">
        <v>10</v>
      </c>
      <c r="D42" s="59"/>
      <c r="E42" s="63" t="s">
        <v>84</v>
      </c>
      <c r="F42" s="64"/>
      <c r="G42" s="64"/>
      <c r="H42" s="65"/>
      <c r="I42" s="16" t="s">
        <v>39</v>
      </c>
      <c r="J42" s="41">
        <v>1</v>
      </c>
      <c r="K42" s="20">
        <v>1705.42</v>
      </c>
      <c r="L42" s="40">
        <f t="shared" si="0"/>
        <v>2175.6042940000002</v>
      </c>
      <c r="M42" s="22">
        <f t="shared" si="1"/>
        <v>2175.6042940000002</v>
      </c>
    </row>
    <row r="43" spans="1:13" ht="15.75" thickBot="1" x14ac:dyDescent="0.3">
      <c r="A43" s="6" t="s">
        <v>86</v>
      </c>
      <c r="B43" s="7">
        <v>170326</v>
      </c>
      <c r="C43" s="58" t="s">
        <v>10</v>
      </c>
      <c r="D43" s="59"/>
      <c r="E43" s="63" t="s">
        <v>83</v>
      </c>
      <c r="F43" s="64"/>
      <c r="G43" s="64"/>
      <c r="H43" s="65"/>
      <c r="I43" s="16" t="s">
        <v>39</v>
      </c>
      <c r="J43" s="41">
        <v>1</v>
      </c>
      <c r="K43" s="15">
        <v>17.36</v>
      </c>
      <c r="L43" s="40">
        <f t="shared" si="0"/>
        <v>22.146152000000001</v>
      </c>
      <c r="M43" s="22">
        <f t="shared" si="1"/>
        <v>22.146152000000001</v>
      </c>
    </row>
    <row r="44" spans="1:13" ht="15.75" thickBot="1" x14ac:dyDescent="0.3">
      <c r="A44" s="6" t="s">
        <v>87</v>
      </c>
      <c r="B44" s="7">
        <v>170418</v>
      </c>
      <c r="C44" s="58" t="s">
        <v>10</v>
      </c>
      <c r="D44" s="59"/>
      <c r="E44" s="63" t="s">
        <v>40</v>
      </c>
      <c r="F44" s="64"/>
      <c r="G44" s="64"/>
      <c r="H44" s="65"/>
      <c r="I44" s="16" t="s">
        <v>38</v>
      </c>
      <c r="J44" s="41">
        <v>20</v>
      </c>
      <c r="K44" s="15">
        <v>4.24</v>
      </c>
      <c r="L44" s="40">
        <f t="shared" ref="L44:L52" si="2">K44+(K44*27.57%)</f>
        <v>5.4089679999999998</v>
      </c>
      <c r="M44" s="22">
        <f t="shared" si="1"/>
        <v>108.17936</v>
      </c>
    </row>
    <row r="45" spans="1:13" ht="15.75" thickBot="1" x14ac:dyDescent="0.3">
      <c r="A45" s="6" t="s">
        <v>88</v>
      </c>
      <c r="B45" s="7">
        <v>170319</v>
      </c>
      <c r="C45" s="58" t="s">
        <v>10</v>
      </c>
      <c r="D45" s="59"/>
      <c r="E45" s="63" t="s">
        <v>80</v>
      </c>
      <c r="F45" s="64"/>
      <c r="G45" s="64"/>
      <c r="H45" s="65"/>
      <c r="I45" s="16" t="s">
        <v>38</v>
      </c>
      <c r="J45" s="41">
        <v>15</v>
      </c>
      <c r="K45" s="15">
        <v>8.84</v>
      </c>
      <c r="L45" s="40">
        <f t="shared" si="2"/>
        <v>11.277187999999999</v>
      </c>
      <c r="M45" s="22">
        <f t="shared" si="1"/>
        <v>169.15781999999999</v>
      </c>
    </row>
    <row r="46" spans="1:13" ht="15.75" thickBot="1" x14ac:dyDescent="0.3">
      <c r="A46" s="6" t="s">
        <v>89</v>
      </c>
      <c r="B46" s="7">
        <v>170337</v>
      </c>
      <c r="C46" s="58" t="s">
        <v>10</v>
      </c>
      <c r="D46" s="59"/>
      <c r="E46" s="63" t="s">
        <v>41</v>
      </c>
      <c r="F46" s="64"/>
      <c r="G46" s="64"/>
      <c r="H46" s="65"/>
      <c r="I46" s="16" t="s">
        <v>39</v>
      </c>
      <c r="J46" s="41">
        <v>3</v>
      </c>
      <c r="K46" s="15">
        <v>24.31</v>
      </c>
      <c r="L46" s="40">
        <f t="shared" si="2"/>
        <v>31.012266999999998</v>
      </c>
      <c r="M46" s="22">
        <f t="shared" si="1"/>
        <v>93.036800999999997</v>
      </c>
    </row>
    <row r="47" spans="1:13" ht="15.75" thickBot="1" x14ac:dyDescent="0.3">
      <c r="A47" s="6" t="s">
        <v>90</v>
      </c>
      <c r="B47" s="7">
        <v>170339</v>
      </c>
      <c r="C47" s="58" t="s">
        <v>10</v>
      </c>
      <c r="D47" s="59"/>
      <c r="E47" s="63" t="s">
        <v>82</v>
      </c>
      <c r="F47" s="64"/>
      <c r="G47" s="64"/>
      <c r="H47" s="65"/>
      <c r="I47" s="16" t="s">
        <v>39</v>
      </c>
      <c r="J47" s="41">
        <v>6</v>
      </c>
      <c r="K47" s="15">
        <v>14.92</v>
      </c>
      <c r="L47" s="40">
        <f t="shared" si="2"/>
        <v>19.033443999999999</v>
      </c>
      <c r="M47" s="22">
        <f t="shared" si="1"/>
        <v>114.20066399999999</v>
      </c>
    </row>
    <row r="48" spans="1:13" ht="17.25" customHeight="1" thickBot="1" x14ac:dyDescent="0.3">
      <c r="A48" s="6" t="s">
        <v>61</v>
      </c>
      <c r="B48" s="7">
        <v>170997</v>
      </c>
      <c r="C48" s="58" t="s">
        <v>10</v>
      </c>
      <c r="D48" s="59"/>
      <c r="E48" s="63" t="s">
        <v>51</v>
      </c>
      <c r="F48" s="64"/>
      <c r="G48" s="64"/>
      <c r="H48" s="65"/>
      <c r="I48" s="16" t="s">
        <v>39</v>
      </c>
      <c r="J48" s="42">
        <v>4</v>
      </c>
      <c r="K48" s="15">
        <v>14.32</v>
      </c>
      <c r="L48" s="40">
        <f t="shared" si="2"/>
        <v>18.268024</v>
      </c>
      <c r="M48" s="22">
        <f t="shared" si="1"/>
        <v>73.072096000000002</v>
      </c>
    </row>
    <row r="49" spans="1:13" ht="15.75" thickBot="1" x14ac:dyDescent="0.3">
      <c r="A49" s="3">
        <v>10</v>
      </c>
      <c r="B49" s="5"/>
      <c r="C49" s="53"/>
      <c r="D49" s="54"/>
      <c r="E49" s="55" t="s">
        <v>42</v>
      </c>
      <c r="F49" s="56"/>
      <c r="G49" s="56"/>
      <c r="H49" s="57"/>
      <c r="I49" s="12"/>
      <c r="J49" s="35"/>
      <c r="K49" s="19"/>
      <c r="L49" s="43"/>
      <c r="M49" s="25">
        <f>SUM(M50:M50)</f>
        <v>6601.3092970500002</v>
      </c>
    </row>
    <row r="50" spans="1:13" ht="20.25" customHeight="1" thickBot="1" x14ac:dyDescent="0.3">
      <c r="A50" s="6" t="s">
        <v>95</v>
      </c>
      <c r="B50" s="7">
        <v>151284</v>
      </c>
      <c r="C50" s="58" t="s">
        <v>10</v>
      </c>
      <c r="D50" s="59"/>
      <c r="E50" s="63" t="s">
        <v>52</v>
      </c>
      <c r="F50" s="64"/>
      <c r="G50" s="64"/>
      <c r="H50" s="65"/>
      <c r="I50" s="17" t="s">
        <v>12</v>
      </c>
      <c r="J50" s="36">
        <v>170.95</v>
      </c>
      <c r="K50" s="15">
        <v>30.27</v>
      </c>
      <c r="L50" s="40">
        <f t="shared" si="2"/>
        <v>38.615439000000002</v>
      </c>
      <c r="M50" s="22">
        <f t="shared" ref="M50" si="3">J50*L50</f>
        <v>6601.3092970500002</v>
      </c>
    </row>
    <row r="51" spans="1:13" ht="15.75" thickBot="1" x14ac:dyDescent="0.3">
      <c r="A51" s="3">
        <v>11</v>
      </c>
      <c r="B51" s="5"/>
      <c r="C51" s="53"/>
      <c r="D51" s="54"/>
      <c r="E51" s="55" t="s">
        <v>43</v>
      </c>
      <c r="F51" s="56"/>
      <c r="G51" s="56"/>
      <c r="H51" s="57"/>
      <c r="I51" s="19"/>
      <c r="J51" s="35"/>
      <c r="K51" s="19"/>
      <c r="L51" s="43"/>
      <c r="M51" s="25">
        <f>SUM(M52:M52)</f>
        <v>161.01171008000003</v>
      </c>
    </row>
    <row r="52" spans="1:13" ht="15.75" thickBot="1" x14ac:dyDescent="0.3">
      <c r="A52" s="6" t="s">
        <v>96</v>
      </c>
      <c r="B52" s="7">
        <v>9537</v>
      </c>
      <c r="C52" s="105" t="s">
        <v>14</v>
      </c>
      <c r="D52" s="106"/>
      <c r="E52" s="107" t="s">
        <v>53</v>
      </c>
      <c r="F52" s="108"/>
      <c r="G52" s="108"/>
      <c r="H52" s="109"/>
      <c r="I52" s="17" t="s">
        <v>12</v>
      </c>
      <c r="J52" s="42">
        <v>60.68</v>
      </c>
      <c r="K52" s="15">
        <v>2.08</v>
      </c>
      <c r="L52" s="40">
        <f t="shared" si="2"/>
        <v>2.6534560000000003</v>
      </c>
      <c r="M52" s="22">
        <f>L52*J52</f>
        <v>161.01171008000003</v>
      </c>
    </row>
    <row r="53" spans="1:13" ht="15.75" thickBot="1" x14ac:dyDescent="0.3">
      <c r="A53" s="100" t="s">
        <v>54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2"/>
      <c r="M53" s="26">
        <f>SUM(M11,M14,M18,M22,M25,M30,M34,M36,M39,M49,M51)</f>
        <v>61257.648220699994</v>
      </c>
    </row>
    <row r="54" spans="1:13" ht="15.75" x14ac:dyDescent="0.25">
      <c r="A54" s="103"/>
      <c r="B54" s="103"/>
      <c r="C54" s="103"/>
      <c r="D54" s="103"/>
      <c r="E54" s="103"/>
      <c r="F54" s="4"/>
      <c r="G54" s="4"/>
      <c r="H54" s="104"/>
      <c r="I54" s="104"/>
      <c r="J54" s="104"/>
      <c r="K54" s="104"/>
      <c r="L54" s="21"/>
      <c r="M54" s="27"/>
    </row>
    <row r="55" spans="1:13" ht="27.75" customHeight="1" x14ac:dyDescent="0.25">
      <c r="A55" s="90" t="s">
        <v>97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</sheetData>
  <mergeCells count="101">
    <mergeCell ref="C10:D10"/>
    <mergeCell ref="E10:H10"/>
    <mergeCell ref="C11:D11"/>
    <mergeCell ref="E11:H11"/>
    <mergeCell ref="C15:D15"/>
    <mergeCell ref="E15:H15"/>
    <mergeCell ref="C14:D14"/>
    <mergeCell ref="C19:D19"/>
    <mergeCell ref="E19:H19"/>
    <mergeCell ref="C16:D16"/>
    <mergeCell ref="E16:H16"/>
    <mergeCell ref="C12:D12"/>
    <mergeCell ref="E12:H12"/>
    <mergeCell ref="C13:D13"/>
    <mergeCell ref="E13:H13"/>
    <mergeCell ref="C18:D18"/>
    <mergeCell ref="E14:H14"/>
    <mergeCell ref="C17:D17"/>
    <mergeCell ref="E17:H17"/>
    <mergeCell ref="E18:H18"/>
    <mergeCell ref="J1:M2"/>
    <mergeCell ref="J3:M4"/>
    <mergeCell ref="J5:M5"/>
    <mergeCell ref="D1:I5"/>
    <mergeCell ref="A9:M9"/>
    <mergeCell ref="A55:M55"/>
    <mergeCell ref="A1:C5"/>
    <mergeCell ref="A53:L53"/>
    <mergeCell ref="A54:C54"/>
    <mergeCell ref="D54:E54"/>
    <mergeCell ref="H54:I54"/>
    <mergeCell ref="J54:K54"/>
    <mergeCell ref="C51:D51"/>
    <mergeCell ref="E51:H51"/>
    <mergeCell ref="C52:D52"/>
    <mergeCell ref="E52:H52"/>
    <mergeCell ref="A6:M6"/>
    <mergeCell ref="A7:M7"/>
    <mergeCell ref="A8:M8"/>
    <mergeCell ref="C49:D49"/>
    <mergeCell ref="E49:H49"/>
    <mergeCell ref="C50:D50"/>
    <mergeCell ref="E50:H50"/>
    <mergeCell ref="C48:D48"/>
    <mergeCell ref="E48:H48"/>
    <mergeCell ref="C44:D44"/>
    <mergeCell ref="E44:H44"/>
    <mergeCell ref="C47:D47"/>
    <mergeCell ref="E47:H47"/>
    <mergeCell ref="C45:D45"/>
    <mergeCell ref="E45:H45"/>
    <mergeCell ref="C46:D46"/>
    <mergeCell ref="E46:H46"/>
    <mergeCell ref="C40:D40"/>
    <mergeCell ref="E40:H40"/>
    <mergeCell ref="C39:D39"/>
    <mergeCell ref="E39:H39"/>
    <mergeCell ref="C41:D41"/>
    <mergeCell ref="E41:H41"/>
    <mergeCell ref="C43:D43"/>
    <mergeCell ref="E43:H43"/>
    <mergeCell ref="C38:D38"/>
    <mergeCell ref="E38:H38"/>
    <mergeCell ref="C42:D42"/>
    <mergeCell ref="E42:H42"/>
    <mergeCell ref="C35:D35"/>
    <mergeCell ref="E35:H35"/>
    <mergeCell ref="C37:D37"/>
    <mergeCell ref="E37:H37"/>
    <mergeCell ref="C30:D30"/>
    <mergeCell ref="E30:H30"/>
    <mergeCell ref="C31:D31"/>
    <mergeCell ref="E31:H31"/>
    <mergeCell ref="C34:D34"/>
    <mergeCell ref="E34:H34"/>
    <mergeCell ref="C32:D32"/>
    <mergeCell ref="E32:H32"/>
    <mergeCell ref="C33:D33"/>
    <mergeCell ref="E33:H33"/>
    <mergeCell ref="C36:D36"/>
    <mergeCell ref="E36:H36"/>
    <mergeCell ref="C29:D29"/>
    <mergeCell ref="E29:H29"/>
    <mergeCell ref="C25:D25"/>
    <mergeCell ref="E25:H25"/>
    <mergeCell ref="C26:D26"/>
    <mergeCell ref="E26:H26"/>
    <mergeCell ref="C23:D23"/>
    <mergeCell ref="E28:H28"/>
    <mergeCell ref="C28:D28"/>
    <mergeCell ref="E27:H27"/>
    <mergeCell ref="C27:D27"/>
    <mergeCell ref="C22:D22"/>
    <mergeCell ref="E22:H22"/>
    <mergeCell ref="C24:D24"/>
    <mergeCell ref="E24:H24"/>
    <mergeCell ref="C20:D20"/>
    <mergeCell ref="E20:H20"/>
    <mergeCell ref="C21:D21"/>
    <mergeCell ref="E23:H23"/>
    <mergeCell ref="E21:H21"/>
  </mergeCells>
  <pageMargins left="0.7" right="0.7" top="0.75" bottom="0.75" header="0.3" footer="0.3"/>
  <pageSetup paperSize="9" scale="7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ORÇAMENTÁRIA</vt:lpstr>
      <vt:lpstr>ORÇAMENTÁRIA!Area_de_impressao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LENYKER</cp:lastModifiedBy>
  <cp:lastPrinted>2019-12-04T16:46:23Z</cp:lastPrinted>
  <dcterms:created xsi:type="dcterms:W3CDTF">2018-01-23T14:32:38Z</dcterms:created>
  <dcterms:modified xsi:type="dcterms:W3CDTF">2019-12-04T19:16:52Z</dcterms:modified>
</cp:coreProperties>
</file>