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YKER\Desktop\PROJETOS PREFEITURA\REFORMAS DE ESCOLAS\RODRIGUES BASTO\"/>
    </mc:Choice>
  </mc:AlternateContent>
  <xr:revisionPtr revIDLastSave="0" documentId="13_ncr:1_{24262E9E-8C53-4B93-A112-FF645A83D7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3" sheetId="3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51" i="1" l="1"/>
  <c r="G50" i="1"/>
  <c r="G49" i="1"/>
  <c r="G48" i="1"/>
  <c r="G47" i="1"/>
  <c r="G36" i="1"/>
  <c r="G35" i="1"/>
  <c r="G34" i="1"/>
  <c r="G30" i="1"/>
  <c r="G29" i="1"/>
  <c r="G28" i="1"/>
  <c r="G17" i="1"/>
  <c r="G63" i="1"/>
  <c r="F37" i="1" l="1"/>
  <c r="G56" i="1"/>
  <c r="G73" i="1" l="1"/>
  <c r="G16" i="1"/>
  <c r="G27" i="1"/>
  <c r="F32" i="1" s="1"/>
  <c r="G43" i="1"/>
  <c r="G60" i="1"/>
  <c r="G65" i="1"/>
  <c r="G24" i="1" l="1"/>
  <c r="G23" i="1"/>
  <c r="G22" i="1"/>
  <c r="G21" i="1"/>
  <c r="G20" i="1"/>
  <c r="G15" i="1"/>
  <c r="G14" i="1"/>
  <c r="G13" i="1"/>
  <c r="G12" i="1"/>
  <c r="F25" i="1" l="1"/>
  <c r="F18" i="1"/>
  <c r="G9" i="1"/>
  <c r="F10" i="1" s="1"/>
  <c r="G71" i="1"/>
  <c r="G72" i="1"/>
  <c r="G68" i="1"/>
  <c r="F69" i="1" s="1"/>
  <c r="G64" i="1"/>
  <c r="F66" i="1" s="1"/>
  <c r="G59" i="1"/>
  <c r="F61" i="1" s="1"/>
  <c r="G55" i="1"/>
  <c r="G54" i="1"/>
  <c r="G46" i="1"/>
  <c r="F52" i="1" s="1"/>
  <c r="G39" i="1"/>
  <c r="F44" i="1" s="1"/>
  <c r="G40" i="1"/>
  <c r="G41" i="1"/>
  <c r="G42" i="1"/>
  <c r="F74" i="1" l="1"/>
  <c r="F57" i="1"/>
  <c r="C75" i="1" s="1"/>
  <c r="G76" i="1" l="1"/>
  <c r="G77" i="1" l="1"/>
</calcChain>
</file>

<file path=xl/sharedStrings.xml><?xml version="1.0" encoding="utf-8"?>
<sst xmlns="http://schemas.openxmlformats.org/spreadsheetml/2006/main" count="223" uniqueCount="172">
  <si>
    <t>PREFEITURA MUNICIPAL DE NOVA ESPERANÇA DO PIRIÁ</t>
  </si>
  <si>
    <t>ENDEREÇO: AV. SÃO PEDRO 752 - CENTRO</t>
  </si>
  <si>
    <t>CNPJ: 84.263.862 / 0001 - 05</t>
  </si>
  <si>
    <t>CEP: 68618-000</t>
  </si>
  <si>
    <t>B D I (%)</t>
  </si>
  <si>
    <t>1.</t>
  </si>
  <si>
    <t>SERVIÇOS PRELIMINARES</t>
  </si>
  <si>
    <t>1.1</t>
  </si>
  <si>
    <t>3.</t>
  </si>
  <si>
    <t>3.1</t>
  </si>
  <si>
    <t>3.2</t>
  </si>
  <si>
    <t>3.4</t>
  </si>
  <si>
    <t>3.5</t>
  </si>
  <si>
    <t>4.1</t>
  </si>
  <si>
    <t>4.2</t>
  </si>
  <si>
    <t>4.3</t>
  </si>
  <si>
    <t>4.4</t>
  </si>
  <si>
    <t>5.1</t>
  </si>
  <si>
    <t>6.1</t>
  </si>
  <si>
    <t>6.2</t>
  </si>
  <si>
    <t>7.1</t>
  </si>
  <si>
    <t>8.</t>
  </si>
  <si>
    <t>PINTURA</t>
  </si>
  <si>
    <t>8.1</t>
  </si>
  <si>
    <t>8.2</t>
  </si>
  <si>
    <t>TOTAL GERAL:</t>
  </si>
  <si>
    <t xml:space="preserve">TOTAL COM B D I </t>
  </si>
  <si>
    <t>DESCRIÇÃO</t>
  </si>
  <si>
    <t>UNID</t>
  </si>
  <si>
    <t>QUANT</t>
  </si>
  <si>
    <t>PÇ.UNID</t>
  </si>
  <si>
    <t>PÇ.TOTAL</t>
  </si>
  <si>
    <t>CÓDIGOS(SINAPI e SEDOP)</t>
  </si>
  <si>
    <t>ITEM</t>
  </si>
  <si>
    <t>SUB TOTAL</t>
  </si>
  <si>
    <t>5.2</t>
  </si>
  <si>
    <t>5.3</t>
  </si>
  <si>
    <t>6.3</t>
  </si>
  <si>
    <t>6.4</t>
  </si>
  <si>
    <t>PORTAS E JANELAS</t>
  </si>
  <si>
    <t>FORRO</t>
  </si>
  <si>
    <t>SUBTOTAL</t>
  </si>
  <si>
    <t>M²</t>
  </si>
  <si>
    <t>M</t>
  </si>
  <si>
    <t>M³</t>
  </si>
  <si>
    <t>UND</t>
  </si>
  <si>
    <t xml:space="preserve">Placa de obra em lona com plotagem de 
gráfica </t>
  </si>
  <si>
    <t>sinap94990</t>
  </si>
  <si>
    <t>ELÉTRICA</t>
  </si>
  <si>
    <t>Cabo de cobre flexivel isolado, 2.5 mm², anti-chamas, para circuitos, fornecido e instalado</t>
  </si>
  <si>
    <t>Disjuntor 1P - 40 e 50A - PADRÃO DIN</t>
  </si>
  <si>
    <t>Disjuntor 1P - 10 a 30A - PADRÃO DIN</t>
  </si>
  <si>
    <t>Lâmpada fluorescente 50W 127V bocal</t>
  </si>
  <si>
    <t>sinap90822</t>
  </si>
  <si>
    <t>TELHA</t>
  </si>
  <si>
    <t>170330sedop</t>
  </si>
  <si>
    <t>170326sedop</t>
  </si>
  <si>
    <t>170997sedop</t>
  </si>
  <si>
    <t>11340sedop</t>
  </si>
  <si>
    <t>2.</t>
  </si>
  <si>
    <t>2.1</t>
  </si>
  <si>
    <t>2.2</t>
  </si>
  <si>
    <t>5.</t>
  </si>
  <si>
    <t>6.</t>
  </si>
  <si>
    <t>7.</t>
  </si>
  <si>
    <t>9.</t>
  </si>
  <si>
    <t>9.2</t>
  </si>
  <si>
    <t xml:space="preserve">Execução de calçadas ou pisos de concreto com concreto moldado in loco, feito em obra, acabamento convencional, não armado 4 cm de altura, (COM CAMADA REGULARIZADORA) fck 15 mpa
</t>
  </si>
  <si>
    <t xml:space="preserve">REMOÇÃO </t>
  </si>
  <si>
    <t>REATERRO MANUAL APILOADO COM SOQUETE</t>
  </si>
  <si>
    <t>Porta de madeira de lei, (leve ou média), 80x210cm, espessura de 3,5cm, incluso dobradiças e caixilho fornecimento e instalação</t>
  </si>
  <si>
    <t>kg</t>
  </si>
  <si>
    <t>ventilador de teto</t>
  </si>
  <si>
    <t>REFORMA DA ESCOLA MANUEL RODRIGUES BASTO</t>
  </si>
  <si>
    <t>Retirada de esquadria sem aproveitamento</t>
  </si>
  <si>
    <t>M2</t>
  </si>
  <si>
    <t>Retirada de piso cimentado</t>
  </si>
  <si>
    <t>Retirada de telhas de barro</t>
  </si>
  <si>
    <t>Calha em chapa galvanizada</t>
  </si>
  <si>
    <t>Portão de ferro 3/4" c/ ferragens (incl. pint. anti-corrosiva)</t>
  </si>
  <si>
    <t>INFRA - PISO</t>
  </si>
  <si>
    <t>MESO-ESTRUTURA</t>
  </si>
  <si>
    <t>Reboco com argamassa 1:6:Adit. Plast.</t>
  </si>
  <si>
    <t>PVA sobre muro</t>
  </si>
  <si>
    <t>Formas para concreto em chapa de madeira compensada resinada e=15mm (REAP 2x)</t>
  </si>
  <si>
    <t>170418sedop</t>
  </si>
  <si>
    <t>Esmalte s/ madeira c/ selador sem massa (PORTAS)</t>
  </si>
  <si>
    <t>Apicoamento de pissos e reboco ou cimentado</t>
  </si>
  <si>
    <t>sinap95470</t>
  </si>
  <si>
    <t>Cumeeira de barro (CAPOTE)</t>
  </si>
  <si>
    <t xml:space="preserve"> TELHADO</t>
  </si>
  <si>
    <t>SUPERESTRUTURA</t>
  </si>
  <si>
    <t>Retirada de pilar de madeira</t>
  </si>
  <si>
    <t>KG</t>
  </si>
  <si>
    <t>Concreto c/ seixo Fck= 20 MPA (incl. preparo e lançamento)</t>
  </si>
  <si>
    <t>Formas para concreto em chapa de madeira compensada resinada e=15mm (REAP 2x) (PILARES COM DIMENSÃO DE 0,13X0,10X2,80)</t>
  </si>
  <si>
    <t>Formas para concreto em chapa de madeira compensada resinada e=15mm (REAP 2x) (VIGAS COM DIMENSÕES DE 0,15X0,13)</t>
  </si>
  <si>
    <t>HIDRÚLICA- LOUÇAS E MATAIS</t>
  </si>
  <si>
    <t>Assento plastico</t>
  </si>
  <si>
    <t>Ralo PVC c/ saída 100x53x40mm</t>
  </si>
  <si>
    <t>Engate plástico</t>
  </si>
  <si>
    <t>Lavatorio de louça c/col.,torneira,sifao e valv.</t>
  </si>
  <si>
    <t>Caixa de descarga plastica - externa</t>
  </si>
  <si>
    <t>SINAP94201</t>
  </si>
  <si>
    <t>PVA interna sem superf. preparada</t>
  </si>
  <si>
    <t>Remoção de trama de madeira de cobertura, de forma manual, sem reaproveitamento</t>
  </si>
  <si>
    <t>Concretagem de vigas baldrame, fck 20 mpa, com 10cm de espessura</t>
  </si>
  <si>
    <t>Armação metálica, vigas baldrame e sapata e beiral de passeios utilizando aço ca-60 de 5 mm- montagem</t>
  </si>
  <si>
    <t>Armação de pilar ou viga de uma estrutura convencional de concreto armado em um edifício de múltiplos pavimentos utilizando aço ca-60 de 5,0mm - montagem.</t>
  </si>
  <si>
    <t>Vaso sanitário sifonado convencional com louça branca, incluso conjunto de ligação para bacia sanitária ajustável - fornecimento e instalação.</t>
  </si>
  <si>
    <t xml:space="preserve">Trama de madeira composta por terças para telhados de até 2 águas pra telha estrutural de fibrocimento, incluso transporte vertical
</t>
  </si>
  <si>
    <t>Telhamento com telha cerâmica capa-canal, tipo colonial, com até 2 águas, incluso transporte vertical.</t>
  </si>
  <si>
    <t>Telhamento com telha ondulada de fibrocimento e = 6 mm, com recobrimento lateral de 1/4 de onda para telhado com inclinação maior que 10°, com até 2 águas, incluso içamento</t>
  </si>
  <si>
    <t>Forro em réguas de pvc, frisado, para ambientes residenciais, inclusiv e estrutura de fixação.</t>
  </si>
  <si>
    <t>Porta de aço chapa 24, de enrolar, vazado tijolinho ou equivalente com retângulo ou círculo, acabamento galvanizado natural</t>
  </si>
  <si>
    <t>2.3</t>
  </si>
  <si>
    <t>2.4</t>
  </si>
  <si>
    <t>2.5</t>
  </si>
  <si>
    <t>2.6</t>
  </si>
  <si>
    <t>3.3</t>
  </si>
  <si>
    <t>4.</t>
  </si>
  <si>
    <t>6.5</t>
  </si>
  <si>
    <t>7.2</t>
  </si>
  <si>
    <t>7.3</t>
  </si>
  <si>
    <t>7.4</t>
  </si>
  <si>
    <t>7.5</t>
  </si>
  <si>
    <t>7.6</t>
  </si>
  <si>
    <t>8.3</t>
  </si>
  <si>
    <t>9.1</t>
  </si>
  <si>
    <t>10.</t>
  </si>
  <si>
    <t>10.1</t>
  </si>
  <si>
    <t>10.2</t>
  </si>
  <si>
    <t>10.3</t>
  </si>
  <si>
    <t>11.</t>
  </si>
  <si>
    <t>11.1</t>
  </si>
  <si>
    <t>12.</t>
  </si>
  <si>
    <t>12.1</t>
  </si>
  <si>
    <t>12.2</t>
  </si>
  <si>
    <t>12.3</t>
  </si>
  <si>
    <t>97650sedop</t>
  </si>
  <si>
    <t>20014sedop</t>
  </si>
  <si>
    <t>20628sedop</t>
  </si>
  <si>
    <t>20307sedop</t>
  </si>
  <si>
    <t>20737sedop</t>
  </si>
  <si>
    <t>20862sedop</t>
  </si>
  <si>
    <t>96995sedop</t>
  </si>
  <si>
    <t>94971sedop</t>
  </si>
  <si>
    <t>50035sedop</t>
  </si>
  <si>
    <t>96543sedop</t>
  </si>
  <si>
    <t>110763sedop</t>
  </si>
  <si>
    <t>50259sedop</t>
  </si>
  <si>
    <t>sinap92759</t>
  </si>
  <si>
    <t>250732sedop</t>
  </si>
  <si>
    <t>H00022sedop</t>
  </si>
  <si>
    <t>H00086sedop</t>
  </si>
  <si>
    <t>190790sedop</t>
  </si>
  <si>
    <t>190375sedop</t>
  </si>
  <si>
    <t>190224sedop</t>
  </si>
  <si>
    <t>sinap74136/002</t>
  </si>
  <si>
    <t>sinap90622</t>
  </si>
  <si>
    <t>sinap92544</t>
  </si>
  <si>
    <t>70277sedop</t>
  </si>
  <si>
    <t>71498sedop</t>
  </si>
  <si>
    <t>70287sedop</t>
  </si>
  <si>
    <t>sinap96111</t>
  </si>
  <si>
    <t>150124sedop</t>
  </si>
  <si>
    <t>150654sedop</t>
  </si>
  <si>
    <t>150377sedop</t>
  </si>
  <si>
    <t>Alvenaria de vedação de blocos cerâmicos furados na horizontal de 9x19x19cm (espessura 9cm) de paredes com área líquida maior ou igual a 6m²com vãos e argamassa de assentamento com preparo manual.</t>
  </si>
  <si>
    <t>sinap87520</t>
  </si>
  <si>
    <t>4.5</t>
  </si>
  <si>
    <t>B D I 27,57 %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</si>
</sst>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3F3F3F"/>
      </top>
      <bottom style="thin">
        <color rgb="FFB2B2B2"/>
      </bottom>
      <diagonal/>
    </border>
    <border>
      <left/>
      <right/>
      <top style="thin">
        <color rgb="FF3F3F3F"/>
      </top>
      <bottom style="thin">
        <color rgb="FFB2B2B2"/>
      </bottom>
      <diagonal/>
    </border>
    <border>
      <left/>
      <right style="thin">
        <color rgb="FFB2B2B2"/>
      </right>
      <top style="thin">
        <color rgb="FF3F3F3F"/>
      </top>
      <bottom style="thin">
        <color rgb="FFB2B2B2"/>
      </bottom>
      <diagonal/>
    </border>
    <border>
      <left/>
      <right style="thin">
        <color rgb="FFB2B2B2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0" fillId="8" borderId="0" xfId="0" applyFill="1"/>
    <xf numFmtId="165" fontId="0" fillId="8" borderId="0" xfId="0" applyNumberFormat="1" applyFill="1"/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3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7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vertical="top"/>
    </xf>
    <xf numFmtId="0" fontId="4" fillId="4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vertical="top" wrapText="1"/>
    </xf>
    <xf numFmtId="0" fontId="4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left" indent="32"/>
    </xf>
    <xf numFmtId="0" fontId="2" fillId="2" borderId="12" xfId="1" applyBorder="1" applyAlignment="1">
      <alignment horizontal="center" vertical="center"/>
    </xf>
    <xf numFmtId="0" fontId="2" fillId="2" borderId="19" xfId="1" applyBorder="1" applyAlignment="1">
      <alignment horizontal="center" vertical="center"/>
    </xf>
    <xf numFmtId="0" fontId="2" fillId="2" borderId="13" xfId="1" applyBorder="1" applyAlignment="1">
      <alignment horizontal="center" vertical="center"/>
    </xf>
    <xf numFmtId="0" fontId="2" fillId="2" borderId="16" xfId="1" applyBorder="1" applyAlignment="1">
      <alignment horizontal="center" vertical="center"/>
    </xf>
    <xf numFmtId="0" fontId="2" fillId="2" borderId="20" xfId="1" applyBorder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8" fillId="2" borderId="3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 wrapText="1"/>
    </xf>
    <xf numFmtId="0" fontId="8" fillId="2" borderId="8" xfId="1" applyFont="1" applyBorder="1" applyAlignment="1">
      <alignment horizontal="center" vertical="center" wrapText="1"/>
    </xf>
    <xf numFmtId="0" fontId="2" fillId="5" borderId="9" xfId="1" applyFill="1" applyBorder="1" applyAlignment="1">
      <alignment horizontal="center"/>
    </xf>
    <xf numFmtId="0" fontId="2" fillId="5" borderId="10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8" xfId="1" applyBorder="1" applyAlignment="1">
      <alignment horizontal="center"/>
    </xf>
    <xf numFmtId="0" fontId="8" fillId="2" borderId="12" xfId="1" applyFont="1" applyBorder="1" applyAlignment="1">
      <alignment horizontal="center" vertical="center" wrapText="1"/>
    </xf>
    <xf numFmtId="0" fontId="8" fillId="2" borderId="13" xfId="1" applyFont="1" applyBorder="1" applyAlignment="1">
      <alignment horizontal="center" vertical="center" wrapText="1"/>
    </xf>
    <xf numFmtId="0" fontId="8" fillId="2" borderId="14" xfId="1" applyFont="1" applyBorder="1" applyAlignment="1">
      <alignment horizontal="center" vertical="center" wrapText="1"/>
    </xf>
    <xf numFmtId="0" fontId="8" fillId="2" borderId="15" xfId="1" applyFont="1" applyBorder="1" applyAlignment="1">
      <alignment horizontal="center" vertical="center" wrapText="1"/>
    </xf>
    <xf numFmtId="0" fontId="8" fillId="2" borderId="16" xfId="1" applyFont="1" applyBorder="1" applyAlignment="1">
      <alignment horizontal="center" vertical="center" wrapText="1"/>
    </xf>
    <xf numFmtId="0" fontId="8" fillId="2" borderId="17" xfId="1" applyFont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/>
    </xf>
    <xf numFmtId="0" fontId="2" fillId="3" borderId="6" xfId="2" applyFont="1" applyBorder="1" applyAlignment="1">
      <alignment horizontal="center" vertical="center"/>
    </xf>
    <xf numFmtId="10" fontId="2" fillId="3" borderId="6" xfId="2" applyNumberFormat="1" applyFont="1" applyBorder="1" applyAlignment="1">
      <alignment horizontal="center" vertical="center"/>
    </xf>
    <xf numFmtId="10" fontId="2" fillId="3" borderId="7" xfId="2" applyNumberFormat="1" applyFont="1" applyBorder="1" applyAlignment="1">
      <alignment horizontal="center" vertical="center"/>
    </xf>
    <xf numFmtId="44" fontId="3" fillId="6" borderId="0" xfId="3" applyFont="1" applyFill="1" applyAlignment="1">
      <alignment horizontal="center" vertical="center"/>
    </xf>
    <xf numFmtId="16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4" fontId="0" fillId="6" borderId="0" xfId="0" applyNumberFormat="1" applyFill="1" applyAlignment="1">
      <alignment horizontal="center"/>
    </xf>
    <xf numFmtId="164" fontId="3" fillId="7" borderId="0" xfId="0" applyNumberFormat="1" applyFont="1" applyFill="1" applyAlignment="1">
      <alignment horizontal="center" vertical="center"/>
    </xf>
    <xf numFmtId="44" fontId="3" fillId="6" borderId="0" xfId="0" applyNumberFormat="1" applyFont="1" applyFill="1" applyAlignment="1">
      <alignment horizontal="center" vertical="center"/>
    </xf>
    <xf numFmtId="164" fontId="0" fillId="6" borderId="0" xfId="0" applyNumberFormat="1" applyFill="1" applyAlignment="1">
      <alignment horizontal="center"/>
    </xf>
  </cellXfs>
  <cellStyles count="4">
    <cellStyle name="Moeda" xfId="3" builtinId="4"/>
    <cellStyle name="Normal" xfId="0" builtinId="0"/>
    <cellStyle name="Nota" xfId="2" builtinId="10"/>
    <cellStyle name="Saída" xfId="1" builtinId="2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361949</xdr:colOff>
      <xdr:row>5</xdr:row>
      <xdr:rowOff>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0" y="9525"/>
          <a:ext cx="107632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64" zoomScaleNormal="100" workbookViewId="0">
      <selection activeCell="K73" sqref="K73"/>
    </sheetView>
  </sheetViews>
  <sheetFormatPr defaultRowHeight="15" x14ac:dyDescent="0.25"/>
  <cols>
    <col min="1" max="1" width="10.7109375" customWidth="1"/>
    <col min="2" max="2" width="60.42578125" customWidth="1"/>
    <col min="3" max="3" width="19" style="16" customWidth="1"/>
    <col min="4" max="4" width="8.140625" style="9" customWidth="1"/>
    <col min="5" max="5" width="7.7109375" customWidth="1"/>
    <col min="6" max="6" width="12" bestFit="1" customWidth="1"/>
    <col min="7" max="7" width="14.28515625" customWidth="1"/>
  </cols>
  <sheetData>
    <row r="1" spans="1:7" ht="15" customHeight="1" x14ac:dyDescent="0.25">
      <c r="A1" s="60"/>
      <c r="B1" s="66" t="s">
        <v>0</v>
      </c>
      <c r="C1" s="67"/>
      <c r="D1" s="51" t="s">
        <v>1</v>
      </c>
      <c r="E1" s="52"/>
      <c r="F1" s="52"/>
      <c r="G1" s="53"/>
    </row>
    <row r="2" spans="1:7" x14ac:dyDescent="0.25">
      <c r="A2" s="61"/>
      <c r="B2" s="68"/>
      <c r="C2" s="69"/>
      <c r="D2" s="54"/>
      <c r="E2" s="55"/>
      <c r="F2" s="55"/>
      <c r="G2" s="56"/>
    </row>
    <row r="3" spans="1:7" x14ac:dyDescent="0.25">
      <c r="A3" s="61"/>
      <c r="B3" s="68"/>
      <c r="C3" s="69"/>
      <c r="D3" s="51" t="s">
        <v>2</v>
      </c>
      <c r="E3" s="52"/>
      <c r="F3" s="52"/>
      <c r="G3" s="53"/>
    </row>
    <row r="4" spans="1:7" x14ac:dyDescent="0.25">
      <c r="A4" s="61"/>
      <c r="B4" s="68"/>
      <c r="C4" s="69"/>
      <c r="D4" s="54"/>
      <c r="E4" s="55"/>
      <c r="F4" s="55"/>
      <c r="G4" s="56"/>
    </row>
    <row r="5" spans="1:7" x14ac:dyDescent="0.25">
      <c r="A5" s="62"/>
      <c r="B5" s="70"/>
      <c r="C5" s="71"/>
      <c r="D5" s="63" t="s">
        <v>3</v>
      </c>
      <c r="E5" s="64"/>
      <c r="F5" s="64"/>
      <c r="G5" s="65"/>
    </row>
    <row r="6" spans="1:7" ht="31.5" customHeight="1" x14ac:dyDescent="0.25">
      <c r="A6" s="57" t="s">
        <v>73</v>
      </c>
      <c r="B6" s="58"/>
      <c r="C6" s="59"/>
      <c r="D6" s="72" t="s">
        <v>4</v>
      </c>
      <c r="E6" s="73"/>
      <c r="F6" s="74">
        <v>0.2757</v>
      </c>
      <c r="G6" s="75"/>
    </row>
    <row r="7" spans="1:7" ht="30" customHeight="1" x14ac:dyDescent="0.25">
      <c r="A7" s="8" t="s">
        <v>33</v>
      </c>
      <c r="B7" s="4" t="s">
        <v>27</v>
      </c>
      <c r="C7" s="8" t="s">
        <v>32</v>
      </c>
      <c r="D7" s="4" t="s">
        <v>28</v>
      </c>
      <c r="E7" s="4" t="s">
        <v>29</v>
      </c>
      <c r="F7" s="4" t="s">
        <v>30</v>
      </c>
      <c r="G7" s="7" t="s">
        <v>31</v>
      </c>
    </row>
    <row r="8" spans="1:7" x14ac:dyDescent="0.25">
      <c r="A8" s="2" t="s">
        <v>5</v>
      </c>
      <c r="B8" s="29" t="s">
        <v>6</v>
      </c>
    </row>
    <row r="9" spans="1:7" x14ac:dyDescent="0.25">
      <c r="A9" s="16" t="s">
        <v>7</v>
      </c>
      <c r="B9" s="1" t="s">
        <v>46</v>
      </c>
      <c r="C9" s="17" t="s">
        <v>58</v>
      </c>
      <c r="D9" s="9" t="s">
        <v>42</v>
      </c>
      <c r="E9" s="16">
        <v>6</v>
      </c>
      <c r="F9" s="16">
        <v>158.1</v>
      </c>
      <c r="G9" s="25">
        <f>F9*E9</f>
        <v>948.59999999999991</v>
      </c>
    </row>
    <row r="10" spans="1:7" x14ac:dyDescent="0.25">
      <c r="A10" s="16"/>
      <c r="B10" s="24" t="s">
        <v>34</v>
      </c>
      <c r="C10" s="23"/>
      <c r="D10" s="28"/>
      <c r="E10" s="22"/>
      <c r="F10" s="82">
        <f>G9</f>
        <v>948.59999999999991</v>
      </c>
      <c r="G10" s="82"/>
    </row>
    <row r="11" spans="1:7" x14ac:dyDescent="0.25">
      <c r="A11" s="16" t="s">
        <v>59</v>
      </c>
      <c r="B11" s="29" t="s">
        <v>68</v>
      </c>
      <c r="C11" s="17"/>
      <c r="E11" s="16"/>
      <c r="F11" s="16"/>
      <c r="G11" s="25"/>
    </row>
    <row r="12" spans="1:7" x14ac:dyDescent="0.25">
      <c r="A12" s="16" t="s">
        <v>60</v>
      </c>
      <c r="B12" s="45" t="s">
        <v>105</v>
      </c>
      <c r="C12" s="17" t="s">
        <v>139</v>
      </c>
      <c r="D12" s="16" t="s">
        <v>42</v>
      </c>
      <c r="E12" s="16">
        <v>110</v>
      </c>
      <c r="F12" s="16">
        <v>4.71</v>
      </c>
      <c r="G12" s="25">
        <f t="shared" ref="G12:G13" si="0">F12*E12</f>
        <v>518.1</v>
      </c>
    </row>
    <row r="13" spans="1:7" x14ac:dyDescent="0.25">
      <c r="A13" s="16" t="s">
        <v>61</v>
      </c>
      <c r="B13" s="3" t="s">
        <v>74</v>
      </c>
      <c r="C13" s="17" t="s">
        <v>140</v>
      </c>
      <c r="D13" s="9" t="s">
        <v>75</v>
      </c>
      <c r="E13" s="16">
        <v>8.4</v>
      </c>
      <c r="F13" s="16">
        <v>3.96</v>
      </c>
      <c r="G13" s="25">
        <f t="shared" si="0"/>
        <v>33.264000000000003</v>
      </c>
    </row>
    <row r="14" spans="1:7" x14ac:dyDescent="0.25">
      <c r="A14" s="16" t="s">
        <v>115</v>
      </c>
      <c r="B14" s="3" t="s">
        <v>76</v>
      </c>
      <c r="C14" s="17" t="s">
        <v>141</v>
      </c>
      <c r="D14" s="9" t="s">
        <v>75</v>
      </c>
      <c r="E14" s="16">
        <v>391.25</v>
      </c>
      <c r="F14" s="16">
        <v>5.81</v>
      </c>
      <c r="G14" s="25">
        <f>F14*E14</f>
        <v>2273.1624999999999</v>
      </c>
    </row>
    <row r="15" spans="1:7" x14ac:dyDescent="0.25">
      <c r="A15" s="16" t="s">
        <v>116</v>
      </c>
      <c r="B15" s="3" t="s">
        <v>77</v>
      </c>
      <c r="C15" s="17" t="s">
        <v>142</v>
      </c>
      <c r="D15" s="9" t="s">
        <v>75</v>
      </c>
      <c r="E15" s="16">
        <v>110</v>
      </c>
      <c r="F15" s="16">
        <v>6.66</v>
      </c>
      <c r="G15" s="25">
        <f>F15*E15</f>
        <v>732.6</v>
      </c>
    </row>
    <row r="16" spans="1:7" x14ac:dyDescent="0.25">
      <c r="A16" s="16" t="s">
        <v>117</v>
      </c>
      <c r="B16" t="s">
        <v>87</v>
      </c>
      <c r="C16" s="16" t="s">
        <v>143</v>
      </c>
      <c r="D16" s="9" t="s">
        <v>42</v>
      </c>
      <c r="E16" s="16">
        <v>16.399999999999999</v>
      </c>
      <c r="F16" s="9">
        <v>2.34</v>
      </c>
      <c r="G16" s="25">
        <f>F16*E16</f>
        <v>38.375999999999998</v>
      </c>
    </row>
    <row r="17" spans="1:7" x14ac:dyDescent="0.25">
      <c r="A17" s="16" t="s">
        <v>118</v>
      </c>
      <c r="B17" t="s">
        <v>92</v>
      </c>
      <c r="C17" s="16" t="s">
        <v>144</v>
      </c>
      <c r="D17" s="9" t="s">
        <v>45</v>
      </c>
      <c r="E17" s="9">
        <v>62</v>
      </c>
      <c r="F17" s="9">
        <v>31.32</v>
      </c>
      <c r="G17" s="25">
        <f>F17*E17</f>
        <v>1941.84</v>
      </c>
    </row>
    <row r="18" spans="1:7" x14ac:dyDescent="0.25">
      <c r="A18" s="2"/>
      <c r="B18" s="36" t="s">
        <v>34</v>
      </c>
      <c r="C18" s="35"/>
      <c r="D18" s="35"/>
      <c r="E18" s="35"/>
      <c r="F18" s="81">
        <f>G12+G13+G14+G15+G16+G17</f>
        <v>5537.3424999999997</v>
      </c>
      <c r="G18" s="81"/>
    </row>
    <row r="19" spans="1:7" x14ac:dyDescent="0.25">
      <c r="A19" s="2" t="s">
        <v>8</v>
      </c>
      <c r="B19" s="29" t="s">
        <v>80</v>
      </c>
      <c r="D19" s="16"/>
      <c r="E19" s="21"/>
      <c r="F19" s="16"/>
      <c r="G19" s="16"/>
    </row>
    <row r="20" spans="1:7" ht="19.5" customHeight="1" x14ac:dyDescent="0.25">
      <c r="A20" s="2" t="s">
        <v>9</v>
      </c>
      <c r="B20" s="31" t="s">
        <v>69</v>
      </c>
      <c r="C20" s="16" t="s">
        <v>145</v>
      </c>
      <c r="D20" s="16" t="s">
        <v>44</v>
      </c>
      <c r="E20" s="16">
        <v>35</v>
      </c>
      <c r="F20" s="16">
        <v>33.14</v>
      </c>
      <c r="G20" s="26">
        <f t="shared" ref="G20:G24" si="1">F20*E20</f>
        <v>1159.9000000000001</v>
      </c>
    </row>
    <row r="21" spans="1:7" ht="39.75" customHeight="1" x14ac:dyDescent="0.25">
      <c r="A21" s="2" t="s">
        <v>10</v>
      </c>
      <c r="B21" s="13" t="s">
        <v>67</v>
      </c>
      <c r="C21" s="17" t="s">
        <v>47</v>
      </c>
      <c r="D21" s="17" t="s">
        <v>44</v>
      </c>
      <c r="E21" s="16">
        <v>17.2</v>
      </c>
      <c r="F21" s="17">
        <v>553.63</v>
      </c>
      <c r="G21" s="14">
        <f t="shared" si="1"/>
        <v>9522.4359999999997</v>
      </c>
    </row>
    <row r="22" spans="1:7" ht="30" x14ac:dyDescent="0.25">
      <c r="A22" s="2" t="s">
        <v>119</v>
      </c>
      <c r="B22" s="46" t="s">
        <v>106</v>
      </c>
      <c r="C22" s="17" t="s">
        <v>146</v>
      </c>
      <c r="D22" s="17" t="s">
        <v>44</v>
      </c>
      <c r="E22" s="17">
        <v>2.8559999999999999</v>
      </c>
      <c r="F22" s="17">
        <v>343</v>
      </c>
      <c r="G22" s="14">
        <f t="shared" si="1"/>
        <v>979.60799999999995</v>
      </c>
    </row>
    <row r="23" spans="1:7" ht="15" customHeight="1" x14ac:dyDescent="0.25">
      <c r="A23" s="2" t="s">
        <v>11</v>
      </c>
      <c r="B23" s="13" t="s">
        <v>84</v>
      </c>
      <c r="C23" s="17" t="s">
        <v>147</v>
      </c>
      <c r="D23" s="17" t="s">
        <v>42</v>
      </c>
      <c r="E23" s="17">
        <v>52.2</v>
      </c>
      <c r="F23" s="17">
        <v>46.87</v>
      </c>
      <c r="G23" s="14">
        <f t="shared" si="1"/>
        <v>2446.614</v>
      </c>
    </row>
    <row r="24" spans="1:7" ht="25.5" x14ac:dyDescent="0.25">
      <c r="A24" s="2" t="s">
        <v>12</v>
      </c>
      <c r="B24" s="47" t="s">
        <v>107</v>
      </c>
      <c r="C24" s="17" t="s">
        <v>148</v>
      </c>
      <c r="D24" s="17" t="s">
        <v>71</v>
      </c>
      <c r="E24" s="17">
        <v>123.25</v>
      </c>
      <c r="F24" s="17">
        <v>7.98</v>
      </c>
      <c r="G24" s="14">
        <f t="shared" si="1"/>
        <v>983.53500000000008</v>
      </c>
    </row>
    <row r="25" spans="1:7" x14ac:dyDescent="0.25">
      <c r="A25" s="2"/>
      <c r="B25" s="37"/>
      <c r="C25" s="33"/>
      <c r="D25" s="33"/>
      <c r="E25" s="33"/>
      <c r="F25" s="83">
        <f>G20+G21+G22+G23+G24</f>
        <v>15092.092999999999</v>
      </c>
      <c r="G25" s="80"/>
    </row>
    <row r="26" spans="1:7" x14ac:dyDescent="0.25">
      <c r="A26" s="2" t="s">
        <v>120</v>
      </c>
      <c r="B26" s="32" t="s">
        <v>81</v>
      </c>
      <c r="C26" s="17"/>
      <c r="D26" s="17"/>
      <c r="E26" s="17"/>
      <c r="F26" s="17"/>
      <c r="G26" s="14"/>
    </row>
    <row r="27" spans="1:7" x14ac:dyDescent="0.25">
      <c r="A27" s="2" t="s">
        <v>13</v>
      </c>
      <c r="B27" s="13" t="s">
        <v>82</v>
      </c>
      <c r="C27" s="17" t="s">
        <v>149</v>
      </c>
      <c r="D27" s="17" t="s">
        <v>75</v>
      </c>
      <c r="E27" s="17">
        <v>16.399999999999999</v>
      </c>
      <c r="F27" s="17">
        <v>31.27</v>
      </c>
      <c r="G27" s="14">
        <f>F27*E27</f>
        <v>512.82799999999997</v>
      </c>
    </row>
    <row r="28" spans="1:7" x14ac:dyDescent="0.25">
      <c r="A28" s="2" t="s">
        <v>14</v>
      </c>
      <c r="B28" s="13" t="s">
        <v>94</v>
      </c>
      <c r="C28" s="17" t="s">
        <v>150</v>
      </c>
      <c r="D28" s="17" t="s">
        <v>44</v>
      </c>
      <c r="E28" s="17">
        <v>8.11</v>
      </c>
      <c r="F28" s="17">
        <v>527.41</v>
      </c>
      <c r="G28" s="14">
        <f>F28*E28</f>
        <v>4277.2950999999994</v>
      </c>
    </row>
    <row r="29" spans="1:7" ht="38.25" x14ac:dyDescent="0.25">
      <c r="A29" s="2" t="s">
        <v>15</v>
      </c>
      <c r="B29" s="47" t="s">
        <v>108</v>
      </c>
      <c r="C29" s="17" t="s">
        <v>151</v>
      </c>
      <c r="D29" s="17" t="s">
        <v>93</v>
      </c>
      <c r="E29" s="17">
        <v>367</v>
      </c>
      <c r="F29" s="17">
        <v>9.09</v>
      </c>
      <c r="G29" s="14">
        <f>F29*E29</f>
        <v>3336.0299999999997</v>
      </c>
    </row>
    <row r="30" spans="1:7" ht="27.75" customHeight="1" x14ac:dyDescent="0.25">
      <c r="A30" s="2" t="s">
        <v>16</v>
      </c>
      <c r="B30" s="13" t="s">
        <v>95</v>
      </c>
      <c r="C30" s="17" t="s">
        <v>147</v>
      </c>
      <c r="D30" s="17" t="s">
        <v>42</v>
      </c>
      <c r="E30" s="17">
        <v>61</v>
      </c>
      <c r="F30" s="17">
        <v>46.87</v>
      </c>
      <c r="G30" s="14">
        <f>F30*E30</f>
        <v>2859.0699999999997</v>
      </c>
    </row>
    <row r="31" spans="1:7" ht="51.75" customHeight="1" x14ac:dyDescent="0.25">
      <c r="A31" s="2" t="s">
        <v>170</v>
      </c>
      <c r="B31" s="13" t="s">
        <v>168</v>
      </c>
      <c r="C31" s="17" t="s">
        <v>169</v>
      </c>
      <c r="D31" s="17" t="s">
        <v>42</v>
      </c>
      <c r="E31" s="17">
        <v>102.5</v>
      </c>
      <c r="F31" s="17">
        <v>56.45</v>
      </c>
      <c r="G31" s="14">
        <f>E31*F31</f>
        <v>5786.125</v>
      </c>
    </row>
    <row r="32" spans="1:7" x14ac:dyDescent="0.25">
      <c r="A32" s="2"/>
      <c r="B32" s="38" t="s">
        <v>34</v>
      </c>
      <c r="C32" s="33"/>
      <c r="D32" s="33"/>
      <c r="E32" s="33"/>
      <c r="F32" s="76">
        <f>G27+G28+G29+G30+G31</f>
        <v>16771.348099999999</v>
      </c>
      <c r="G32" s="76"/>
    </row>
    <row r="33" spans="1:7" x14ac:dyDescent="0.25">
      <c r="A33" s="2" t="s">
        <v>62</v>
      </c>
      <c r="B33" s="32" t="s">
        <v>91</v>
      </c>
      <c r="C33" s="17"/>
      <c r="D33" s="17"/>
      <c r="E33" s="17"/>
      <c r="F33" s="17"/>
      <c r="G33" s="14"/>
    </row>
    <row r="34" spans="1:7" x14ac:dyDescent="0.25">
      <c r="A34" s="2" t="s">
        <v>17</v>
      </c>
      <c r="B34" s="13" t="s">
        <v>94</v>
      </c>
      <c r="C34" s="17" t="s">
        <v>150</v>
      </c>
      <c r="D34" s="17" t="s">
        <v>44</v>
      </c>
      <c r="E34" s="17">
        <v>5.18</v>
      </c>
      <c r="F34" s="17">
        <v>527.41</v>
      </c>
      <c r="G34" s="14">
        <f>F34*E34</f>
        <v>2731.9837999999995</v>
      </c>
    </row>
    <row r="35" spans="1:7" ht="38.25" x14ac:dyDescent="0.25">
      <c r="A35" s="2" t="s">
        <v>35</v>
      </c>
      <c r="B35" s="47" t="s">
        <v>108</v>
      </c>
      <c r="C35" s="17" t="s">
        <v>151</v>
      </c>
      <c r="D35" s="17" t="s">
        <v>93</v>
      </c>
      <c r="E35" s="17">
        <v>187</v>
      </c>
      <c r="F35" s="17">
        <v>9.09</v>
      </c>
      <c r="G35" s="14">
        <f>F35*E35</f>
        <v>1699.83</v>
      </c>
    </row>
    <row r="36" spans="1:7" ht="25.5" x14ac:dyDescent="0.25">
      <c r="A36" s="2" t="s">
        <v>36</v>
      </c>
      <c r="B36" s="13" t="s">
        <v>96</v>
      </c>
      <c r="C36" s="17" t="s">
        <v>147</v>
      </c>
      <c r="D36" s="17" t="s">
        <v>42</v>
      </c>
      <c r="E36" s="17">
        <v>51.85</v>
      </c>
      <c r="F36" s="17">
        <v>46.87</v>
      </c>
      <c r="G36" s="14">
        <f>F36*E36</f>
        <v>2430.2094999999999</v>
      </c>
    </row>
    <row r="37" spans="1:7" x14ac:dyDescent="0.25">
      <c r="A37" s="2"/>
      <c r="B37" s="39" t="s">
        <v>34</v>
      </c>
      <c r="C37" s="35"/>
      <c r="D37" s="35"/>
      <c r="E37" s="35"/>
      <c r="F37" s="84">
        <f>G34+G35+G36</f>
        <v>6862.0232999999998</v>
      </c>
      <c r="G37" s="78"/>
    </row>
    <row r="38" spans="1:7" x14ac:dyDescent="0.25">
      <c r="A38" s="2" t="s">
        <v>63</v>
      </c>
      <c r="B38" s="29" t="s">
        <v>48</v>
      </c>
      <c r="C38" s="17"/>
      <c r="D38" s="17"/>
      <c r="E38" s="17"/>
      <c r="F38" s="17"/>
      <c r="G38" s="14"/>
    </row>
    <row r="39" spans="1:7" ht="30" x14ac:dyDescent="0.25">
      <c r="A39" s="17" t="s">
        <v>18</v>
      </c>
      <c r="B39" s="15" t="s">
        <v>49</v>
      </c>
      <c r="C39" s="17" t="s">
        <v>85</v>
      </c>
      <c r="D39" s="17" t="s">
        <v>43</v>
      </c>
      <c r="E39" s="17">
        <v>140</v>
      </c>
      <c r="F39" s="17">
        <v>4.24</v>
      </c>
      <c r="G39" s="14">
        <f t="shared" ref="G39:G43" si="2">F39*E39</f>
        <v>593.6</v>
      </c>
    </row>
    <row r="40" spans="1:7" x14ac:dyDescent="0.25">
      <c r="A40" s="17" t="s">
        <v>19</v>
      </c>
      <c r="B40" t="s">
        <v>50</v>
      </c>
      <c r="C40" s="17" t="s">
        <v>55</v>
      </c>
      <c r="D40" s="17" t="s">
        <v>45</v>
      </c>
      <c r="E40" s="17">
        <v>2</v>
      </c>
      <c r="F40" s="17">
        <v>19.36</v>
      </c>
      <c r="G40" s="14">
        <f t="shared" si="2"/>
        <v>38.72</v>
      </c>
    </row>
    <row r="41" spans="1:7" x14ac:dyDescent="0.25">
      <c r="A41" s="17" t="s">
        <v>37</v>
      </c>
      <c r="B41" t="s">
        <v>51</v>
      </c>
      <c r="C41" s="17" t="s">
        <v>56</v>
      </c>
      <c r="D41" s="17" t="s">
        <v>45</v>
      </c>
      <c r="E41" s="17">
        <v>2</v>
      </c>
      <c r="F41" s="17">
        <v>17.36</v>
      </c>
      <c r="G41" s="14">
        <f t="shared" si="2"/>
        <v>34.72</v>
      </c>
    </row>
    <row r="42" spans="1:7" x14ac:dyDescent="0.25">
      <c r="A42" s="17" t="s">
        <v>38</v>
      </c>
      <c r="B42" t="s">
        <v>52</v>
      </c>
      <c r="C42" s="17" t="s">
        <v>57</v>
      </c>
      <c r="D42" s="17" t="s">
        <v>45</v>
      </c>
      <c r="E42" s="17">
        <v>28</v>
      </c>
      <c r="F42" s="17">
        <v>14.32</v>
      </c>
      <c r="G42" s="14">
        <f t="shared" si="2"/>
        <v>400.96000000000004</v>
      </c>
    </row>
    <row r="43" spans="1:7" x14ac:dyDescent="0.25">
      <c r="A43" s="17" t="s">
        <v>121</v>
      </c>
      <c r="B43" t="s">
        <v>72</v>
      </c>
      <c r="C43" s="17" t="s">
        <v>152</v>
      </c>
      <c r="D43" s="17" t="s">
        <v>45</v>
      </c>
      <c r="E43" s="17">
        <v>18</v>
      </c>
      <c r="F43" s="17">
        <v>277.87</v>
      </c>
      <c r="G43" s="14">
        <f t="shared" si="2"/>
        <v>5001.66</v>
      </c>
    </row>
    <row r="44" spans="1:7" x14ac:dyDescent="0.25">
      <c r="A44" s="17"/>
      <c r="B44" s="39" t="s">
        <v>34</v>
      </c>
      <c r="C44" s="33"/>
      <c r="D44" s="33"/>
      <c r="E44" s="33"/>
      <c r="F44" s="79">
        <f>G39+G40+G41+G42+G43</f>
        <v>6069.66</v>
      </c>
      <c r="G44" s="80"/>
    </row>
    <row r="45" spans="1:7" x14ac:dyDescent="0.25">
      <c r="A45" s="2" t="s">
        <v>64</v>
      </c>
      <c r="B45" s="29" t="s">
        <v>97</v>
      </c>
      <c r="C45"/>
      <c r="D45"/>
    </row>
    <row r="46" spans="1:7" ht="40.5" customHeight="1" x14ac:dyDescent="0.25">
      <c r="A46" s="17" t="s">
        <v>20</v>
      </c>
      <c r="B46" s="47" t="s">
        <v>109</v>
      </c>
      <c r="C46" s="17" t="s">
        <v>88</v>
      </c>
      <c r="D46" s="17" t="s">
        <v>45</v>
      </c>
      <c r="E46" s="17">
        <v>1</v>
      </c>
      <c r="F46" s="17">
        <v>169.61</v>
      </c>
      <c r="G46" s="26">
        <f t="shared" ref="G46" si="3">F46*E46</f>
        <v>169.61</v>
      </c>
    </row>
    <row r="47" spans="1:7" x14ac:dyDescent="0.25">
      <c r="A47" s="17" t="s">
        <v>122</v>
      </c>
      <c r="B47" s="13" t="s">
        <v>98</v>
      </c>
      <c r="C47" s="17" t="s">
        <v>153</v>
      </c>
      <c r="D47" s="17" t="s">
        <v>45</v>
      </c>
      <c r="E47" s="17">
        <v>2</v>
      </c>
      <c r="F47" s="17">
        <v>27.97</v>
      </c>
      <c r="G47" s="26">
        <f>E47*F47</f>
        <v>55.94</v>
      </c>
    </row>
    <row r="48" spans="1:7" x14ac:dyDescent="0.25">
      <c r="A48" s="17" t="s">
        <v>123</v>
      </c>
      <c r="B48" s="13" t="s">
        <v>99</v>
      </c>
      <c r="C48" s="40" t="s">
        <v>154</v>
      </c>
      <c r="D48" s="17" t="s">
        <v>45</v>
      </c>
      <c r="E48" s="17">
        <v>2</v>
      </c>
      <c r="F48" s="17">
        <v>6.75</v>
      </c>
      <c r="G48" s="26">
        <f>F48*E48</f>
        <v>13.5</v>
      </c>
    </row>
    <row r="49" spans="1:7" x14ac:dyDescent="0.25">
      <c r="A49" s="17" t="s">
        <v>124</v>
      </c>
      <c r="B49" s="13" t="s">
        <v>100</v>
      </c>
      <c r="C49" s="17" t="s">
        <v>155</v>
      </c>
      <c r="D49" s="17" t="s">
        <v>45</v>
      </c>
      <c r="E49" s="17">
        <v>7</v>
      </c>
      <c r="F49" s="17">
        <v>9.43</v>
      </c>
      <c r="G49" s="26">
        <f>F49*E49</f>
        <v>66.009999999999991</v>
      </c>
    </row>
    <row r="50" spans="1:7" x14ac:dyDescent="0.25">
      <c r="A50" s="17" t="s">
        <v>125</v>
      </c>
      <c r="B50" s="13" t="s">
        <v>101</v>
      </c>
      <c r="C50" s="17" t="s">
        <v>156</v>
      </c>
      <c r="D50" s="17" t="s">
        <v>45</v>
      </c>
      <c r="E50" s="17">
        <v>2</v>
      </c>
      <c r="F50" s="17">
        <v>445.63</v>
      </c>
      <c r="G50" s="26">
        <f>F50*E50</f>
        <v>891.26</v>
      </c>
    </row>
    <row r="51" spans="1:7" x14ac:dyDescent="0.25">
      <c r="A51" s="17" t="s">
        <v>126</v>
      </c>
      <c r="B51" s="13" t="s">
        <v>102</v>
      </c>
      <c r="C51" s="17" t="s">
        <v>157</v>
      </c>
      <c r="D51" s="17" t="s">
        <v>45</v>
      </c>
      <c r="E51" s="17">
        <v>1</v>
      </c>
      <c r="F51" s="17">
        <v>120.52</v>
      </c>
      <c r="G51" s="26">
        <f>F51*E51</f>
        <v>120.52</v>
      </c>
    </row>
    <row r="52" spans="1:7" x14ac:dyDescent="0.25">
      <c r="A52" s="2"/>
      <c r="B52" s="41" t="s">
        <v>34</v>
      </c>
      <c r="C52" s="33"/>
      <c r="D52" s="33"/>
      <c r="E52" s="33"/>
      <c r="F52" s="76">
        <f>G46+G47+G48+G49+G50+G51</f>
        <v>1316.84</v>
      </c>
      <c r="G52" s="76"/>
    </row>
    <row r="53" spans="1:7" x14ac:dyDescent="0.25">
      <c r="A53" s="2" t="s">
        <v>21</v>
      </c>
      <c r="B53" s="29" t="s">
        <v>39</v>
      </c>
      <c r="C53" s="17"/>
      <c r="D53" s="17"/>
      <c r="E53" s="17"/>
      <c r="F53" s="17"/>
      <c r="G53" s="14"/>
    </row>
    <row r="54" spans="1:7" ht="25.5" x14ac:dyDescent="0.25">
      <c r="A54" s="17" t="s">
        <v>23</v>
      </c>
      <c r="B54" s="27" t="s">
        <v>70</v>
      </c>
      <c r="C54" s="17" t="s">
        <v>53</v>
      </c>
      <c r="D54" s="17" t="s">
        <v>45</v>
      </c>
      <c r="E54" s="17">
        <v>8</v>
      </c>
      <c r="F54" s="17">
        <v>382</v>
      </c>
      <c r="G54" s="14">
        <f>F54*E54</f>
        <v>3056</v>
      </c>
    </row>
    <row r="55" spans="1:7" ht="33.75" customHeight="1" x14ac:dyDescent="0.25">
      <c r="A55" s="17" t="s">
        <v>24</v>
      </c>
      <c r="B55" s="48" t="s">
        <v>114</v>
      </c>
      <c r="C55" s="17" t="s">
        <v>158</v>
      </c>
      <c r="D55" s="17" t="s">
        <v>42</v>
      </c>
      <c r="E55" s="17">
        <v>2.2000000000000002</v>
      </c>
      <c r="F55" s="17">
        <v>270.02999999999997</v>
      </c>
      <c r="G55" s="14">
        <f t="shared" ref="G55" si="4">F55*E55</f>
        <v>594.06600000000003</v>
      </c>
    </row>
    <row r="56" spans="1:7" x14ac:dyDescent="0.25">
      <c r="A56" s="17" t="s">
        <v>127</v>
      </c>
      <c r="B56" s="13" t="s">
        <v>79</v>
      </c>
      <c r="C56" s="17" t="s">
        <v>159</v>
      </c>
      <c r="D56" s="17" t="s">
        <v>75</v>
      </c>
      <c r="E56" s="17">
        <v>7.5</v>
      </c>
      <c r="F56" s="18">
        <v>423.22</v>
      </c>
      <c r="G56" s="14">
        <f>E56*F56</f>
        <v>3174.15</v>
      </c>
    </row>
    <row r="57" spans="1:7" x14ac:dyDescent="0.25">
      <c r="A57" s="2"/>
      <c r="B57" s="41" t="s">
        <v>41</v>
      </c>
      <c r="C57" s="33"/>
      <c r="D57" s="33"/>
      <c r="E57" s="33"/>
      <c r="F57" s="79">
        <f>G54+G55+G56</f>
        <v>6824.2160000000003</v>
      </c>
      <c r="G57" s="79"/>
    </row>
    <row r="58" spans="1:7" x14ac:dyDescent="0.25">
      <c r="A58" s="2" t="s">
        <v>65</v>
      </c>
      <c r="B58" s="29" t="s">
        <v>90</v>
      </c>
      <c r="C58" s="17"/>
      <c r="D58" s="17"/>
      <c r="E58" s="17"/>
      <c r="F58" s="17"/>
      <c r="G58" s="14"/>
    </row>
    <row r="59" spans="1:7" ht="32.25" customHeight="1" x14ac:dyDescent="0.25">
      <c r="A59" s="17" t="s">
        <v>128</v>
      </c>
      <c r="B59" s="13" t="s">
        <v>110</v>
      </c>
      <c r="C59" s="17" t="s">
        <v>160</v>
      </c>
      <c r="D59" s="17" t="s">
        <v>42</v>
      </c>
      <c r="E59" s="17">
        <v>166.85</v>
      </c>
      <c r="F59" s="17">
        <v>11.48</v>
      </c>
      <c r="G59" s="14">
        <f>F59*E59</f>
        <v>1915.4380000000001</v>
      </c>
    </row>
    <row r="60" spans="1:7" ht="18.75" customHeight="1" x14ac:dyDescent="0.25">
      <c r="A60" s="17" t="s">
        <v>66</v>
      </c>
      <c r="B60" s="13" t="s">
        <v>78</v>
      </c>
      <c r="C60" s="17" t="s">
        <v>161</v>
      </c>
      <c r="D60" s="17" t="s">
        <v>43</v>
      </c>
      <c r="E60" s="17">
        <v>15</v>
      </c>
      <c r="F60" s="17">
        <v>42.3</v>
      </c>
      <c r="G60" s="14">
        <f>F60*E60</f>
        <v>634.5</v>
      </c>
    </row>
    <row r="61" spans="1:7" x14ac:dyDescent="0.25">
      <c r="A61" s="2"/>
      <c r="B61" s="41" t="s">
        <v>41</v>
      </c>
      <c r="C61" s="33"/>
      <c r="D61" s="33"/>
      <c r="E61" s="33"/>
      <c r="F61" s="79">
        <f>G59+G60</f>
        <v>2549.9380000000001</v>
      </c>
      <c r="G61" s="79"/>
    </row>
    <row r="62" spans="1:7" x14ac:dyDescent="0.25">
      <c r="A62" s="2" t="s">
        <v>129</v>
      </c>
      <c r="B62" s="29" t="s">
        <v>54</v>
      </c>
      <c r="C62" s="17"/>
      <c r="D62" s="17"/>
      <c r="E62" s="17"/>
      <c r="F62" s="17"/>
      <c r="G62" s="14"/>
    </row>
    <row r="63" spans="1:7" ht="30" x14ac:dyDescent="0.25">
      <c r="A63" s="2" t="s">
        <v>130</v>
      </c>
      <c r="B63" s="15" t="s">
        <v>111</v>
      </c>
      <c r="C63" s="17" t="s">
        <v>103</v>
      </c>
      <c r="D63" s="17" t="s">
        <v>42</v>
      </c>
      <c r="E63" s="16">
        <v>55</v>
      </c>
      <c r="F63" s="16">
        <v>42.77</v>
      </c>
      <c r="G63" s="14">
        <f>F63*E63</f>
        <v>2352.3500000000004</v>
      </c>
    </row>
    <row r="64" spans="1:7" ht="26.25" customHeight="1" x14ac:dyDescent="0.25">
      <c r="A64" s="2" t="s">
        <v>131</v>
      </c>
      <c r="B64" s="13" t="s">
        <v>112</v>
      </c>
      <c r="C64" s="17" t="s">
        <v>162</v>
      </c>
      <c r="D64" s="17" t="s">
        <v>42</v>
      </c>
      <c r="E64" s="17">
        <v>166.85</v>
      </c>
      <c r="F64" s="16">
        <v>51.59</v>
      </c>
      <c r="G64" s="14">
        <f>F64*E64</f>
        <v>8607.7915000000012</v>
      </c>
    </row>
    <row r="65" spans="1:7" x14ac:dyDescent="0.25">
      <c r="A65" s="2" t="s">
        <v>132</v>
      </c>
      <c r="B65" s="13" t="s">
        <v>89</v>
      </c>
      <c r="C65" s="17" t="s">
        <v>163</v>
      </c>
      <c r="D65" s="17" t="s">
        <v>43</v>
      </c>
      <c r="E65" s="17">
        <v>74.599999999999994</v>
      </c>
      <c r="F65" s="17">
        <v>18.82</v>
      </c>
      <c r="G65" s="14">
        <f>F65*E65</f>
        <v>1403.972</v>
      </c>
    </row>
    <row r="66" spans="1:7" x14ac:dyDescent="0.25">
      <c r="A66" s="2"/>
      <c r="B66" s="41" t="s">
        <v>41</v>
      </c>
      <c r="C66" s="33"/>
      <c r="D66" s="33"/>
      <c r="E66" s="33"/>
      <c r="F66" s="79">
        <f>G63+G64+G65</f>
        <v>12364.113500000001</v>
      </c>
      <c r="G66" s="79"/>
    </row>
    <row r="67" spans="1:7" x14ac:dyDescent="0.25">
      <c r="A67" s="2" t="s">
        <v>133</v>
      </c>
      <c r="B67" s="29" t="s">
        <v>40</v>
      </c>
      <c r="C67" s="17"/>
      <c r="D67" s="17"/>
      <c r="E67" s="17"/>
      <c r="F67" s="17"/>
      <c r="G67" s="14"/>
    </row>
    <row r="68" spans="1:7" ht="27" customHeight="1" x14ac:dyDescent="0.25">
      <c r="A68" s="17" t="s">
        <v>134</v>
      </c>
      <c r="B68" s="47" t="s">
        <v>113</v>
      </c>
      <c r="C68" s="17" t="s">
        <v>164</v>
      </c>
      <c r="D68" s="17" t="s">
        <v>42</v>
      </c>
      <c r="E68" s="17">
        <v>69</v>
      </c>
      <c r="F68" s="17">
        <v>38.9</v>
      </c>
      <c r="G68" s="14">
        <f>F68*E68</f>
        <v>2684.1</v>
      </c>
    </row>
    <row r="69" spans="1:7" x14ac:dyDescent="0.25">
      <c r="A69" s="2"/>
      <c r="B69" s="42" t="s">
        <v>41</v>
      </c>
      <c r="C69" s="33"/>
      <c r="D69" s="33"/>
      <c r="E69" s="33"/>
      <c r="F69" s="79">
        <f>G68</f>
        <v>2684.1</v>
      </c>
      <c r="G69" s="80"/>
    </row>
    <row r="70" spans="1:7" x14ac:dyDescent="0.25">
      <c r="A70" s="2" t="s">
        <v>135</v>
      </c>
      <c r="B70" s="29" t="s">
        <v>22</v>
      </c>
      <c r="D70" s="16"/>
      <c r="E70" s="21"/>
      <c r="F70" s="16"/>
      <c r="G70" s="16"/>
    </row>
    <row r="71" spans="1:7" x14ac:dyDescent="0.25">
      <c r="A71" s="17" t="s">
        <v>136</v>
      </c>
      <c r="B71" t="s">
        <v>104</v>
      </c>
      <c r="C71" s="9" t="s">
        <v>165</v>
      </c>
      <c r="D71" s="17" t="s">
        <v>42</v>
      </c>
      <c r="E71" s="17">
        <v>1808.98</v>
      </c>
      <c r="F71" s="9">
        <v>9.4700000000000006</v>
      </c>
      <c r="G71" s="14">
        <f t="shared" ref="G71:G72" si="5">F71*E71</f>
        <v>17131.0406</v>
      </c>
    </row>
    <row r="72" spans="1:7" x14ac:dyDescent="0.25">
      <c r="A72" s="2" t="s">
        <v>137</v>
      </c>
      <c r="B72" s="3" t="s">
        <v>83</v>
      </c>
      <c r="C72" s="17" t="s">
        <v>166</v>
      </c>
      <c r="D72" s="17" t="s">
        <v>42</v>
      </c>
      <c r="E72" s="17">
        <v>515.75</v>
      </c>
      <c r="F72" s="17">
        <v>6.26</v>
      </c>
      <c r="G72" s="14">
        <f t="shared" si="5"/>
        <v>3228.5949999999998</v>
      </c>
    </row>
    <row r="73" spans="1:7" x14ac:dyDescent="0.25">
      <c r="A73" s="2" t="s">
        <v>138</v>
      </c>
      <c r="B73" s="3" t="s">
        <v>86</v>
      </c>
      <c r="C73" s="17" t="s">
        <v>167</v>
      </c>
      <c r="D73" s="17" t="s">
        <v>42</v>
      </c>
      <c r="E73" s="17">
        <v>7.5</v>
      </c>
      <c r="F73" s="17">
        <v>18.05</v>
      </c>
      <c r="G73" s="14">
        <f>F73*E73</f>
        <v>135.375</v>
      </c>
    </row>
    <row r="74" spans="1:7" ht="15.75" x14ac:dyDescent="0.25">
      <c r="A74" s="2"/>
      <c r="B74" s="43" t="s">
        <v>34</v>
      </c>
      <c r="C74" s="44"/>
      <c r="D74" s="36"/>
      <c r="E74" s="35"/>
      <c r="F74" s="77">
        <f>G71+G72+G73</f>
        <v>20495.010600000001</v>
      </c>
      <c r="G74" s="78"/>
    </row>
    <row r="75" spans="1:7" ht="20.25" customHeight="1" x14ac:dyDescent="0.25">
      <c r="B75" s="49" t="s">
        <v>25</v>
      </c>
      <c r="C75" s="50">
        <f>F10+F18+F25+F32+F37+F44+F52+F57+F61+F66+F69+F74</f>
        <v>97515.285000000003</v>
      </c>
      <c r="D75" s="50"/>
      <c r="E75" s="50"/>
      <c r="F75" s="50"/>
      <c r="G75" s="50"/>
    </row>
    <row r="76" spans="1:7" ht="19.5" customHeight="1" x14ac:dyDescent="0.25">
      <c r="B76" s="19" t="s">
        <v>171</v>
      </c>
      <c r="C76" s="34"/>
      <c r="D76" s="30"/>
      <c r="E76" s="11"/>
      <c r="F76" s="11"/>
      <c r="G76" s="12">
        <f>C75*27.57%</f>
        <v>26884.9640745</v>
      </c>
    </row>
    <row r="77" spans="1:7" ht="20.25" customHeight="1" x14ac:dyDescent="0.25">
      <c r="B77" s="20" t="s">
        <v>26</v>
      </c>
      <c r="C77" s="33"/>
      <c r="D77" s="5"/>
      <c r="E77" s="5"/>
      <c r="F77" s="5"/>
      <c r="G77" s="6">
        <f>C75+G76</f>
        <v>124400.2490745</v>
      </c>
    </row>
    <row r="78" spans="1:7" x14ac:dyDescent="0.25">
      <c r="G78" s="10"/>
    </row>
  </sheetData>
  <mergeCells count="21">
    <mergeCell ref="F25:G25"/>
    <mergeCell ref="F57:G57"/>
    <mergeCell ref="F32:G32"/>
    <mergeCell ref="F37:G37"/>
    <mergeCell ref="F44:G44"/>
    <mergeCell ref="C75:G75"/>
    <mergeCell ref="D1:G2"/>
    <mergeCell ref="D3:G4"/>
    <mergeCell ref="A6:C6"/>
    <mergeCell ref="A1:A5"/>
    <mergeCell ref="D5:G5"/>
    <mergeCell ref="B1:C5"/>
    <mergeCell ref="D6:E6"/>
    <mergeCell ref="F6:G6"/>
    <mergeCell ref="F52:G52"/>
    <mergeCell ref="F74:G74"/>
    <mergeCell ref="F69:G69"/>
    <mergeCell ref="F18:G18"/>
    <mergeCell ref="F61:G61"/>
    <mergeCell ref="F66:G66"/>
    <mergeCell ref="F10:G10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gessicathays@hotmail.com</dc:creator>
  <cp:lastModifiedBy>LENYKER</cp:lastModifiedBy>
  <cp:lastPrinted>2019-03-08T15:52:42Z</cp:lastPrinted>
  <dcterms:created xsi:type="dcterms:W3CDTF">2018-01-23T19:10:07Z</dcterms:created>
  <dcterms:modified xsi:type="dcterms:W3CDTF">2019-12-04T14:11:54Z</dcterms:modified>
</cp:coreProperties>
</file>